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1340" windowHeight="7275"/>
  </bookViews>
  <sheets>
    <sheet name="1402" sheetId="15" r:id="rId1"/>
  </sheets>
  <calcPr calcId="145621"/>
</workbook>
</file>

<file path=xl/calcChain.xml><?xml version="1.0" encoding="utf-8"?>
<calcChain xmlns="http://schemas.openxmlformats.org/spreadsheetml/2006/main">
  <c r="O71" i="15" l="1"/>
  <c r="N71" i="15"/>
  <c r="O54" i="15"/>
  <c r="O72" i="15" s="1"/>
  <c r="N54" i="15"/>
  <c r="N72" i="15" s="1"/>
  <c r="Q5" i="15"/>
  <c r="R5" i="15" s="1"/>
  <c r="Q6" i="15"/>
  <c r="R6" i="15" s="1"/>
  <c r="Q7" i="15"/>
  <c r="R7" i="15" s="1"/>
  <c r="Q8" i="15"/>
  <c r="R8" i="15" s="1"/>
  <c r="Q9" i="15"/>
  <c r="R9" i="15" s="1"/>
  <c r="Q10" i="15"/>
  <c r="R10" i="15" s="1"/>
  <c r="Q11" i="15"/>
  <c r="R11" i="15" s="1"/>
  <c r="Q12" i="15"/>
  <c r="R12" i="15" s="1"/>
  <c r="Q13" i="15"/>
  <c r="R13" i="15" s="1"/>
  <c r="Q14" i="15"/>
  <c r="R14" i="15" s="1"/>
  <c r="Q15" i="15"/>
  <c r="R15" i="15" s="1"/>
  <c r="Q16" i="15"/>
  <c r="R16" i="15" s="1"/>
  <c r="Q17" i="15"/>
  <c r="R17" i="15" s="1"/>
  <c r="Q18" i="15"/>
  <c r="R18" i="15" s="1"/>
  <c r="Q19" i="15"/>
  <c r="R19" i="15" s="1"/>
  <c r="Q20" i="15"/>
  <c r="R20" i="15" s="1"/>
  <c r="Q21" i="15"/>
  <c r="R21" i="15" s="1"/>
  <c r="Q22" i="15"/>
  <c r="R22" i="15" s="1"/>
  <c r="Q23" i="15"/>
  <c r="R23" i="15" s="1"/>
  <c r="Q24" i="15"/>
  <c r="R24" i="15" s="1"/>
  <c r="Q25" i="15"/>
  <c r="R25" i="15" s="1"/>
  <c r="Q26" i="15"/>
  <c r="R26" i="15" s="1"/>
  <c r="Q27" i="15"/>
  <c r="R27" i="15" s="1"/>
  <c r="Q28" i="15"/>
  <c r="R28" i="15" s="1"/>
  <c r="Q29" i="15"/>
  <c r="R29" i="15" s="1"/>
  <c r="Q30" i="15"/>
  <c r="R30" i="15" s="1"/>
  <c r="Q31" i="15"/>
  <c r="R31" i="15" s="1"/>
  <c r="Q32" i="15"/>
  <c r="R32" i="15" s="1"/>
  <c r="Q33" i="15"/>
  <c r="R33" i="15" s="1"/>
  <c r="Q34" i="15"/>
  <c r="R34" i="15" s="1"/>
  <c r="Q35" i="15"/>
  <c r="R35" i="15" s="1"/>
  <c r="Q36" i="15"/>
  <c r="R36" i="15" s="1"/>
  <c r="Q37" i="15"/>
  <c r="R37" i="15" s="1"/>
  <c r="Q38" i="15"/>
  <c r="R38" i="15" s="1"/>
  <c r="Q39" i="15"/>
  <c r="R39" i="15" s="1"/>
  <c r="Q40" i="15"/>
  <c r="R40" i="15" s="1"/>
  <c r="Q41" i="15"/>
  <c r="R41" i="15" s="1"/>
  <c r="Q42" i="15"/>
  <c r="R42" i="15" s="1"/>
  <c r="Q43" i="15"/>
  <c r="R43" i="15" s="1"/>
  <c r="Q44" i="15"/>
  <c r="R44" i="15" s="1"/>
  <c r="Q45" i="15"/>
  <c r="R45" i="15" s="1"/>
  <c r="Q46" i="15"/>
  <c r="R46" i="15" s="1"/>
  <c r="Q47" i="15"/>
  <c r="R47" i="15" s="1"/>
  <c r="Q48" i="15"/>
  <c r="R48" i="15" s="1"/>
  <c r="Q49" i="15"/>
  <c r="R49" i="15" s="1"/>
  <c r="Q50" i="15"/>
  <c r="R50" i="15" s="1"/>
  <c r="Q51" i="15"/>
  <c r="R51" i="15" s="1"/>
  <c r="Q52" i="15"/>
  <c r="R52" i="15" s="1"/>
  <c r="Q53" i="15"/>
  <c r="R53" i="15" s="1"/>
  <c r="Q4" i="15"/>
  <c r="R4" i="15" s="1"/>
  <c r="P54" i="15"/>
  <c r="W71" i="15"/>
  <c r="W72" i="15" s="1"/>
  <c r="M71" i="15"/>
  <c r="K71" i="15"/>
  <c r="J71" i="15"/>
  <c r="I71" i="15"/>
  <c r="H71" i="15"/>
  <c r="M54" i="15"/>
  <c r="L54" i="15"/>
  <c r="K54" i="15"/>
  <c r="J54" i="15"/>
  <c r="I54" i="15"/>
  <c r="H54" i="15"/>
  <c r="G54" i="15"/>
  <c r="G72" i="15" s="1"/>
  <c r="F54" i="15"/>
  <c r="Q54" i="15" s="1"/>
  <c r="M72" i="15"/>
  <c r="I72" i="15"/>
  <c r="K72" i="15"/>
  <c r="H72" i="15"/>
  <c r="P71" i="15"/>
  <c r="P72" i="15"/>
  <c r="L71" i="15"/>
  <c r="L72" i="15"/>
  <c r="J72" i="15" l="1"/>
  <c r="R54" i="15"/>
  <c r="R72" i="15" s="1"/>
  <c r="Q72" i="15"/>
</calcChain>
</file>

<file path=xl/sharedStrings.xml><?xml version="1.0" encoding="utf-8"?>
<sst xmlns="http://schemas.openxmlformats.org/spreadsheetml/2006/main" count="185" uniqueCount="115">
  <si>
    <t xml:space="preserve">ردیف </t>
  </si>
  <si>
    <t xml:space="preserve">آدرس </t>
  </si>
  <si>
    <t>لچه گوراب (2)</t>
  </si>
  <si>
    <t xml:space="preserve">نام شهرستان </t>
  </si>
  <si>
    <t xml:space="preserve">رشت </t>
  </si>
  <si>
    <t xml:space="preserve">لنگرود </t>
  </si>
  <si>
    <t>لاهیجان</t>
  </si>
  <si>
    <t xml:space="preserve">فومن </t>
  </si>
  <si>
    <t xml:space="preserve">اتحادیه شفت </t>
  </si>
  <si>
    <t xml:space="preserve">ضیابر </t>
  </si>
  <si>
    <t xml:space="preserve">دهنده کسما  </t>
  </si>
  <si>
    <t xml:space="preserve">صومعه سرا </t>
  </si>
  <si>
    <t xml:space="preserve">رودسر </t>
  </si>
  <si>
    <t xml:space="preserve">سیاهکلرود </t>
  </si>
  <si>
    <t xml:space="preserve">رامدشت </t>
  </si>
  <si>
    <t>قاسم آباد</t>
  </si>
  <si>
    <t xml:space="preserve">کلیشم </t>
  </si>
  <si>
    <t xml:space="preserve">اسالم </t>
  </si>
  <si>
    <t>ماسال</t>
  </si>
  <si>
    <t xml:space="preserve">رضوانشهر </t>
  </si>
  <si>
    <t xml:space="preserve">سنگاچین </t>
  </si>
  <si>
    <t xml:space="preserve">بندر انزلی </t>
  </si>
  <si>
    <t xml:space="preserve">کپور چال </t>
  </si>
  <si>
    <t>آستانه اشرفیه</t>
  </si>
  <si>
    <t>آستارا</t>
  </si>
  <si>
    <t>رودبار</t>
  </si>
  <si>
    <t>لوندویل</t>
  </si>
  <si>
    <t>باغچه سرا</t>
  </si>
  <si>
    <t xml:space="preserve">چهار محل   </t>
  </si>
  <si>
    <t xml:space="preserve">کهنه گوراب  </t>
  </si>
  <si>
    <t xml:space="preserve">قرابا </t>
  </si>
  <si>
    <t xml:space="preserve">ولد </t>
  </si>
  <si>
    <t xml:space="preserve">لفمجان </t>
  </si>
  <si>
    <t xml:space="preserve">لیالستان </t>
  </si>
  <si>
    <t xml:space="preserve">قاضیان  </t>
  </si>
  <si>
    <t xml:space="preserve">گالشکلام  </t>
  </si>
  <si>
    <t xml:space="preserve">اطاقور  </t>
  </si>
  <si>
    <t xml:space="preserve">لچه گوراب  </t>
  </si>
  <si>
    <t xml:space="preserve">کنار سر  </t>
  </si>
  <si>
    <t xml:space="preserve">لولمان  </t>
  </si>
  <si>
    <t xml:space="preserve">شنبه بازار  </t>
  </si>
  <si>
    <t xml:space="preserve">خرطوم  </t>
  </si>
  <si>
    <t xml:space="preserve">رودپیش  </t>
  </si>
  <si>
    <t>تالش</t>
  </si>
  <si>
    <t>گوراب زرمیخ</t>
  </si>
  <si>
    <t>ظرفیت (تن)</t>
  </si>
  <si>
    <t>مرکزی( خ فردوسی )</t>
  </si>
  <si>
    <t>جمع</t>
  </si>
  <si>
    <t>اجاره متعلقه</t>
  </si>
  <si>
    <t xml:space="preserve">آستارا </t>
  </si>
  <si>
    <t xml:space="preserve">انبار 10000 تنی فومن </t>
  </si>
  <si>
    <t>تاریخ قرارداد</t>
  </si>
  <si>
    <t xml:space="preserve">از </t>
  </si>
  <si>
    <t>تا</t>
  </si>
  <si>
    <t>شماره و تاریخ قرارداد</t>
  </si>
  <si>
    <t xml:space="preserve">مبلغ قرارداد </t>
  </si>
  <si>
    <t>متحد ماسال - لوحه سرا</t>
  </si>
  <si>
    <t xml:space="preserve"> اتحاد شاندرمن </t>
  </si>
  <si>
    <t>انبار 1000 تنی جوکندان - برنج کوبی</t>
  </si>
  <si>
    <t xml:space="preserve">امید نصرت آباد حویق تالش </t>
  </si>
  <si>
    <t>انبار 250 تنی پیروز رشت</t>
  </si>
  <si>
    <t>اتحادیه رشت</t>
  </si>
  <si>
    <t xml:space="preserve">سایر دریافتی ها </t>
  </si>
  <si>
    <t>کارشناسی</t>
  </si>
  <si>
    <t>شیخ علی کلایه  - شهاب</t>
  </si>
  <si>
    <t>رودبنه  - خانقاهی</t>
  </si>
  <si>
    <t>جیرده  - خیام</t>
  </si>
  <si>
    <t>پیربازار  - کشاورز</t>
  </si>
  <si>
    <t>اتحادیه استان</t>
  </si>
  <si>
    <t>اتحادیه لاهیجان</t>
  </si>
  <si>
    <t>بیجارگاه - ماچیان</t>
  </si>
  <si>
    <t xml:space="preserve">اتحادیه املش </t>
  </si>
  <si>
    <t>کلان کلایه  - وحدت</t>
  </si>
  <si>
    <t>دیو دره  - دهقان</t>
  </si>
  <si>
    <t>رحیم آباد ارکم  - کوهسار</t>
  </si>
  <si>
    <t>چینی جان  - ساحل</t>
  </si>
  <si>
    <t>حاجی بکنده  - ساحل</t>
  </si>
  <si>
    <t>لسکوکلایه  - ساحل</t>
  </si>
  <si>
    <t>کیاشهر  - هدف آزادگان</t>
  </si>
  <si>
    <t>اتحادیه انزلی</t>
  </si>
  <si>
    <t>شرکت دامداران</t>
  </si>
  <si>
    <t>جوبنه  - جویبار</t>
  </si>
  <si>
    <t>چلیکدان  - دشتان</t>
  </si>
  <si>
    <t>حیران</t>
  </si>
  <si>
    <t>مهرگان</t>
  </si>
  <si>
    <t>حافظ - شیجان</t>
  </si>
  <si>
    <t>توفیق</t>
  </si>
  <si>
    <t>جمع کل</t>
  </si>
  <si>
    <t>سرشکن براساس تناژ</t>
  </si>
  <si>
    <t>1395/02/26</t>
  </si>
  <si>
    <t>1414/03/01</t>
  </si>
  <si>
    <t>204/110/220291-1395/02/26</t>
  </si>
  <si>
    <t>دارد</t>
  </si>
  <si>
    <t>7باب مغازه - زیرساختمان اداره</t>
  </si>
  <si>
    <t xml:space="preserve">اتحادیه چایکاران غنچه های طلایی </t>
  </si>
  <si>
    <t>صورت ریز ظرفیت انباری  و محاسبه اجاره انبار یکساله برابر درآمد تکلیفی ( دریافت و انتقال وجوه به حساب ) سازمان مرکزی به مدیریت تعاون روستایی استان گیلان 1402</t>
  </si>
  <si>
    <t xml:space="preserve">انبار 5000 تنی کارخانه سپید رود </t>
  </si>
  <si>
    <t>1401/05/01</t>
  </si>
  <si>
    <t>1402/05/01</t>
  </si>
  <si>
    <t>محلی</t>
  </si>
  <si>
    <t>109/211/510-1402/06/08</t>
  </si>
  <si>
    <t>1402/02/01</t>
  </si>
  <si>
    <t>1403/01/31</t>
  </si>
  <si>
    <t>205/24/211/482 - 1402/02/01</t>
  </si>
  <si>
    <t>قرارداد ها پیوست است</t>
  </si>
  <si>
    <t>وضعیت مالکیت</t>
  </si>
  <si>
    <t xml:space="preserve">سازمان </t>
  </si>
  <si>
    <t>شبکه</t>
  </si>
  <si>
    <t>سند به نام اتحادیه استان</t>
  </si>
  <si>
    <t>سند زمین بنام شرکت</t>
  </si>
  <si>
    <t>سند بنام شرکت</t>
  </si>
  <si>
    <t>سند بنام اتحادیه</t>
  </si>
  <si>
    <t>سند بنام سازمان</t>
  </si>
  <si>
    <t xml:space="preserve"> سند بنام اتحادیه</t>
  </si>
  <si>
    <t>سند بنام سازمان ( مشاع 400از 1003 سهم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</si>
</sst>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78"/>
    </font>
    <font>
      <b/>
      <sz val="9"/>
      <name val="B Titr"/>
      <charset val="178"/>
    </font>
    <font>
      <sz val="9"/>
      <name val="B Titr"/>
      <charset val="178"/>
    </font>
    <font>
      <b/>
      <i/>
      <sz val="9"/>
      <name val="B Titr"/>
      <charset val="178"/>
    </font>
    <font>
      <sz val="8"/>
      <name val="B Titr"/>
      <charset val="178"/>
    </font>
    <font>
      <b/>
      <sz val="8"/>
      <name val="B Lotus"/>
      <charset val="178"/>
    </font>
    <font>
      <b/>
      <i/>
      <sz val="8"/>
      <name val="B Titr"/>
      <charset val="178"/>
    </font>
    <font>
      <b/>
      <sz val="8"/>
      <name val="B Titr"/>
      <charset val="178"/>
    </font>
    <font>
      <sz val="8"/>
      <name val="Arial"/>
      <family val="2"/>
    </font>
    <font>
      <sz val="7"/>
      <name val="B Titr"/>
      <charset val="178"/>
    </font>
    <font>
      <b/>
      <i/>
      <sz val="7"/>
      <name val="B Titr"/>
      <charset val="178"/>
    </font>
    <font>
      <b/>
      <sz val="7"/>
      <name val="B Titr"/>
      <charset val="178"/>
    </font>
    <font>
      <b/>
      <sz val="8"/>
      <color rgb="FFFF0000"/>
      <name val="B Titr"/>
      <charset val="178"/>
    </font>
    <font>
      <sz val="8"/>
      <color rgb="FFFF000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/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/>
    <xf numFmtId="3" fontId="7" fillId="2" borderId="0" xfId="0" applyNumberFormat="1" applyFont="1" applyFill="1"/>
    <xf numFmtId="0" fontId="7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textRotation="90"/>
    </xf>
    <xf numFmtId="3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41</xdr:row>
      <xdr:rowOff>0</xdr:rowOff>
    </xdr:from>
    <xdr:to>
      <xdr:col>18</xdr:col>
      <xdr:colOff>76200</xdr:colOff>
      <xdr:row>42</xdr:row>
      <xdr:rowOff>9525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145818225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72"/>
  <sheetViews>
    <sheetView rightToLeft="1" tabSelected="1" workbookViewId="0">
      <selection activeCell="F74" sqref="F74"/>
    </sheetView>
  </sheetViews>
  <sheetFormatPr defaultRowHeight="18" x14ac:dyDescent="0.5"/>
  <cols>
    <col min="1" max="1" width="4.28515625" style="28" bestFit="1" customWidth="1"/>
    <col min="2" max="2" width="7.7109375" style="36" bestFit="1" customWidth="1"/>
    <col min="3" max="3" width="20.85546875" style="29" bestFit="1" customWidth="1"/>
    <col min="4" max="4" width="10.42578125" style="29" bestFit="1" customWidth="1"/>
    <col min="5" max="5" width="14" style="29" customWidth="1"/>
    <col min="6" max="6" width="9" style="28" bestFit="1" customWidth="1"/>
    <col min="7" max="7" width="9.140625" style="28" customWidth="1"/>
    <col min="8" max="8" width="9.85546875" style="28" customWidth="1"/>
    <col min="9" max="9" width="10.140625" style="28" customWidth="1"/>
    <col min="10" max="10" width="9.28515625" style="28" customWidth="1"/>
    <col min="11" max="11" width="10" style="28" customWidth="1"/>
    <col min="12" max="12" width="10.140625" style="28" bestFit="1" customWidth="1"/>
    <col min="13" max="13" width="8.7109375" style="28" customWidth="1"/>
    <col min="14" max="14" width="9.85546875" style="28" bestFit="1" customWidth="1"/>
    <col min="15" max="16" width="10.28515625" style="28" bestFit="1" customWidth="1"/>
    <col min="17" max="17" width="12.85546875" style="28" bestFit="1" customWidth="1"/>
    <col min="18" max="18" width="10.28515625" style="7" bestFit="1" customWidth="1"/>
    <col min="19" max="19" width="9.140625" style="30" bestFit="1" customWidth="1"/>
    <col min="20" max="20" width="9" style="30" bestFit="1" customWidth="1"/>
    <col min="21" max="21" width="6.7109375" style="30" bestFit="1" customWidth="1"/>
    <col min="22" max="22" width="22.42578125" style="30" bestFit="1" customWidth="1"/>
    <col min="23" max="23" width="10.5703125" style="31" bestFit="1" customWidth="1"/>
    <col min="24" max="16384" width="9.140625" style="7"/>
  </cols>
  <sheetData>
    <row r="1" spans="1:23" s="4" customFormat="1" ht="31.5" customHeight="1" x14ac:dyDescent="0.5">
      <c r="A1" s="46" t="s">
        <v>95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4" customFormat="1" ht="15.75" customHeight="1" x14ac:dyDescent="0.5">
      <c r="A2" s="47" t="s">
        <v>0</v>
      </c>
      <c r="B2" s="48" t="s">
        <v>3</v>
      </c>
      <c r="C2" s="49" t="s">
        <v>1</v>
      </c>
      <c r="D2" s="55" t="s">
        <v>105</v>
      </c>
      <c r="E2" s="56"/>
      <c r="F2" s="49" t="s">
        <v>45</v>
      </c>
      <c r="G2" s="49">
        <v>1393</v>
      </c>
      <c r="H2" s="49">
        <v>1394</v>
      </c>
      <c r="I2" s="49">
        <v>1395</v>
      </c>
      <c r="J2" s="49">
        <v>1396</v>
      </c>
      <c r="K2" s="49">
        <v>1397</v>
      </c>
      <c r="L2" s="49">
        <v>1398</v>
      </c>
      <c r="M2" s="49">
        <v>1399</v>
      </c>
      <c r="N2" s="39">
        <v>1400</v>
      </c>
      <c r="O2" s="39">
        <v>1401</v>
      </c>
      <c r="P2" s="49">
        <v>1402</v>
      </c>
      <c r="Q2" s="49" t="s">
        <v>88</v>
      </c>
      <c r="R2" s="63" t="s">
        <v>48</v>
      </c>
      <c r="S2" s="51" t="s">
        <v>51</v>
      </c>
      <c r="T2" s="51"/>
      <c r="U2" s="52" t="s">
        <v>63</v>
      </c>
      <c r="V2" s="51" t="s">
        <v>54</v>
      </c>
      <c r="W2" s="54" t="s">
        <v>55</v>
      </c>
    </row>
    <row r="3" spans="1:23" ht="14.25" customHeight="1" x14ac:dyDescent="0.5">
      <c r="A3" s="47"/>
      <c r="B3" s="48"/>
      <c r="C3" s="50"/>
      <c r="D3" s="5" t="s">
        <v>106</v>
      </c>
      <c r="E3" s="5" t="s">
        <v>107</v>
      </c>
      <c r="F3" s="50"/>
      <c r="G3" s="50"/>
      <c r="H3" s="50"/>
      <c r="I3" s="50"/>
      <c r="J3" s="50"/>
      <c r="K3" s="50"/>
      <c r="L3" s="50"/>
      <c r="M3" s="50"/>
      <c r="N3" s="40"/>
      <c r="O3" s="40"/>
      <c r="P3" s="50"/>
      <c r="Q3" s="50"/>
      <c r="R3" s="63"/>
      <c r="S3" s="6" t="s">
        <v>52</v>
      </c>
      <c r="T3" s="6" t="s">
        <v>53</v>
      </c>
      <c r="U3" s="53"/>
      <c r="V3" s="51"/>
      <c r="W3" s="54"/>
    </row>
    <row r="4" spans="1:23" ht="15" customHeight="1" x14ac:dyDescent="0.5">
      <c r="A4" s="6">
        <v>1</v>
      </c>
      <c r="B4" s="35" t="s">
        <v>4</v>
      </c>
      <c r="C4" s="32" t="s">
        <v>67</v>
      </c>
      <c r="D4" s="6"/>
      <c r="E4" s="6"/>
      <c r="F4" s="6">
        <v>250</v>
      </c>
      <c r="G4" s="8"/>
      <c r="H4" s="8">
        <v>3000000</v>
      </c>
      <c r="I4" s="8">
        <v>20000000</v>
      </c>
      <c r="J4" s="8">
        <v>10000000</v>
      </c>
      <c r="K4" s="8">
        <v>15000000</v>
      </c>
      <c r="L4" s="8"/>
      <c r="M4" s="8"/>
      <c r="N4" s="37"/>
      <c r="O4" s="37">
        <v>30000000</v>
      </c>
      <c r="P4" s="8"/>
      <c r="Q4" s="8">
        <f t="shared" ref="Q4:Q35" si="0">F4*487805</f>
        <v>121951250</v>
      </c>
      <c r="R4" s="8">
        <f t="shared" ref="R4:R35" si="1">Q4-P4</f>
        <v>121951250</v>
      </c>
      <c r="S4" s="6"/>
      <c r="T4" s="6"/>
      <c r="U4" s="6"/>
      <c r="V4" s="6"/>
      <c r="W4" s="8"/>
    </row>
    <row r="5" spans="1:23" ht="15" customHeight="1" x14ac:dyDescent="0.5">
      <c r="A5" s="6">
        <v>2</v>
      </c>
      <c r="B5" s="35" t="s">
        <v>4</v>
      </c>
      <c r="C5" s="32" t="s">
        <v>2</v>
      </c>
      <c r="D5" s="6"/>
      <c r="E5" s="43" t="s">
        <v>108</v>
      </c>
      <c r="F5" s="6">
        <v>250</v>
      </c>
      <c r="G5" s="8"/>
      <c r="H5" s="8"/>
      <c r="I5" s="8"/>
      <c r="J5" s="8"/>
      <c r="K5" s="8"/>
      <c r="L5" s="8"/>
      <c r="M5" s="8"/>
      <c r="N5" s="37"/>
      <c r="O5" s="37"/>
      <c r="P5" s="8"/>
      <c r="Q5" s="8">
        <f t="shared" si="0"/>
        <v>121951250</v>
      </c>
      <c r="R5" s="8">
        <f t="shared" si="1"/>
        <v>121951250</v>
      </c>
      <c r="S5" s="6"/>
      <c r="T5" s="6"/>
      <c r="U5" s="6"/>
      <c r="V5" s="6"/>
      <c r="W5" s="8"/>
    </row>
    <row r="6" spans="1:23" ht="15" customHeight="1" x14ac:dyDescent="0.5">
      <c r="A6" s="6">
        <v>3</v>
      </c>
      <c r="B6" s="35" t="s">
        <v>4</v>
      </c>
      <c r="C6" s="32" t="s">
        <v>37</v>
      </c>
      <c r="D6" s="6"/>
      <c r="E6" s="43"/>
      <c r="F6" s="6">
        <v>250</v>
      </c>
      <c r="G6" s="8"/>
      <c r="H6" s="8"/>
      <c r="I6" s="8"/>
      <c r="J6" s="8"/>
      <c r="K6" s="8"/>
      <c r="L6" s="8"/>
      <c r="M6" s="8"/>
      <c r="N6" s="37"/>
      <c r="O6" s="37"/>
      <c r="P6" s="8"/>
      <c r="Q6" s="8">
        <f t="shared" si="0"/>
        <v>121951250</v>
      </c>
      <c r="R6" s="8">
        <f t="shared" si="1"/>
        <v>121951250</v>
      </c>
      <c r="S6" s="6"/>
      <c r="T6" s="6"/>
      <c r="U6" s="6"/>
      <c r="V6" s="6"/>
      <c r="W6" s="8"/>
    </row>
    <row r="7" spans="1:23" ht="15" customHeight="1" x14ac:dyDescent="0.5">
      <c r="A7" s="6">
        <v>4</v>
      </c>
      <c r="B7" s="35" t="s">
        <v>4</v>
      </c>
      <c r="C7" s="32" t="s">
        <v>38</v>
      </c>
      <c r="D7" s="6"/>
      <c r="E7" s="6"/>
      <c r="F7" s="6">
        <v>500</v>
      </c>
      <c r="G7" s="8"/>
      <c r="H7" s="8">
        <v>8000000</v>
      </c>
      <c r="I7" s="8">
        <v>13000000</v>
      </c>
      <c r="J7" s="8">
        <v>15000000</v>
      </c>
      <c r="K7" s="8">
        <v>25000000</v>
      </c>
      <c r="L7" s="8">
        <v>40000000</v>
      </c>
      <c r="M7" s="8"/>
      <c r="N7" s="37">
        <v>60000000</v>
      </c>
      <c r="O7" s="37">
        <v>30000000</v>
      </c>
      <c r="P7" s="8"/>
      <c r="Q7" s="8">
        <f t="shared" si="0"/>
        <v>243902500</v>
      </c>
      <c r="R7" s="8">
        <f t="shared" si="1"/>
        <v>243902500</v>
      </c>
      <c r="S7" s="9"/>
      <c r="T7" s="9"/>
      <c r="U7" s="10"/>
      <c r="V7" s="6"/>
      <c r="W7" s="8"/>
    </row>
    <row r="8" spans="1:23" ht="15" customHeight="1" x14ac:dyDescent="0.5">
      <c r="A8" s="6">
        <v>5</v>
      </c>
      <c r="B8" s="35" t="s">
        <v>4</v>
      </c>
      <c r="C8" s="32" t="s">
        <v>39</v>
      </c>
      <c r="D8" s="6"/>
      <c r="E8" s="11" t="s">
        <v>109</v>
      </c>
      <c r="F8" s="6">
        <v>1000</v>
      </c>
      <c r="G8" s="8"/>
      <c r="H8" s="8"/>
      <c r="I8" s="8"/>
      <c r="J8" s="8"/>
      <c r="K8" s="8"/>
      <c r="L8" s="8"/>
      <c r="M8" s="8"/>
      <c r="N8" s="37"/>
      <c r="O8" s="37"/>
      <c r="P8" s="8"/>
      <c r="Q8" s="8">
        <f t="shared" si="0"/>
        <v>487805000</v>
      </c>
      <c r="R8" s="8">
        <f t="shared" si="1"/>
        <v>487805000</v>
      </c>
      <c r="S8" s="6"/>
      <c r="T8" s="6"/>
      <c r="U8" s="6"/>
      <c r="V8" s="6"/>
      <c r="W8" s="8"/>
    </row>
    <row r="9" spans="1:23" ht="15" customHeight="1" x14ac:dyDescent="0.5">
      <c r="A9" s="6">
        <v>6</v>
      </c>
      <c r="B9" s="35" t="s">
        <v>4</v>
      </c>
      <c r="C9" s="32" t="s">
        <v>76</v>
      </c>
      <c r="D9" s="6"/>
      <c r="E9" s="6"/>
      <c r="F9" s="6">
        <v>500</v>
      </c>
      <c r="G9" s="8"/>
      <c r="H9" s="8">
        <v>12000000</v>
      </c>
      <c r="I9" s="8">
        <v>10000000</v>
      </c>
      <c r="J9" s="8">
        <v>10000000</v>
      </c>
      <c r="K9" s="8">
        <v>20000000</v>
      </c>
      <c r="L9" s="8">
        <v>40000000</v>
      </c>
      <c r="M9" s="8"/>
      <c r="N9" s="37">
        <v>30000000</v>
      </c>
      <c r="O9" s="37">
        <v>30000000</v>
      </c>
      <c r="P9" s="8"/>
      <c r="Q9" s="8">
        <f t="shared" si="0"/>
        <v>243902500</v>
      </c>
      <c r="R9" s="8">
        <f t="shared" si="1"/>
        <v>243902500</v>
      </c>
      <c r="S9" s="9"/>
      <c r="T9" s="9"/>
      <c r="U9" s="10"/>
      <c r="V9" s="6"/>
      <c r="W9" s="8"/>
    </row>
    <row r="10" spans="1:23" ht="15" customHeight="1" x14ac:dyDescent="0.5">
      <c r="A10" s="6">
        <v>7</v>
      </c>
      <c r="B10" s="35" t="s">
        <v>4</v>
      </c>
      <c r="C10" s="32" t="s">
        <v>81</v>
      </c>
      <c r="D10" s="6"/>
      <c r="E10" s="6"/>
      <c r="F10" s="6">
        <v>500</v>
      </c>
      <c r="G10" s="8"/>
      <c r="H10" s="8">
        <v>2000000</v>
      </c>
      <c r="I10" s="8">
        <v>12000000</v>
      </c>
      <c r="J10" s="8">
        <v>15000000</v>
      </c>
      <c r="K10" s="8">
        <v>30000000</v>
      </c>
      <c r="L10" s="8">
        <v>30000000</v>
      </c>
      <c r="M10" s="8"/>
      <c r="N10" s="37">
        <v>20000000</v>
      </c>
      <c r="O10" s="37">
        <v>30000000</v>
      </c>
      <c r="P10" s="8">
        <v>150000000</v>
      </c>
      <c r="Q10" s="8">
        <f t="shared" si="0"/>
        <v>243902500</v>
      </c>
      <c r="R10" s="8">
        <f t="shared" si="1"/>
        <v>93902500</v>
      </c>
      <c r="S10" s="9"/>
      <c r="T10" s="9"/>
      <c r="U10" s="10"/>
      <c r="V10" s="6"/>
      <c r="W10" s="8"/>
    </row>
    <row r="11" spans="1:23" ht="15" customHeight="1" x14ac:dyDescent="0.5">
      <c r="A11" s="6">
        <v>8</v>
      </c>
      <c r="B11" s="35" t="s">
        <v>4</v>
      </c>
      <c r="C11" s="32" t="s">
        <v>82</v>
      </c>
      <c r="D11" s="6"/>
      <c r="E11" s="6"/>
      <c r="F11" s="6">
        <v>250</v>
      </c>
      <c r="G11" s="8"/>
      <c r="H11" s="8">
        <v>6000000</v>
      </c>
      <c r="I11" s="8">
        <v>17000000</v>
      </c>
      <c r="J11" s="8">
        <v>10000000</v>
      </c>
      <c r="K11" s="8">
        <v>15000000</v>
      </c>
      <c r="L11" s="8"/>
      <c r="M11" s="8"/>
      <c r="N11" s="37"/>
      <c r="O11" s="37">
        <v>30000000</v>
      </c>
      <c r="P11" s="8"/>
      <c r="Q11" s="8">
        <f t="shared" si="0"/>
        <v>121951250</v>
      </c>
      <c r="R11" s="8">
        <f t="shared" si="1"/>
        <v>121951250</v>
      </c>
      <c r="S11" s="9"/>
      <c r="T11" s="6"/>
      <c r="U11" s="10"/>
      <c r="V11" s="6"/>
      <c r="W11" s="8"/>
    </row>
    <row r="12" spans="1:23" ht="15" customHeight="1" x14ac:dyDescent="0.5">
      <c r="A12" s="6">
        <v>9</v>
      </c>
      <c r="B12" s="35" t="s">
        <v>4</v>
      </c>
      <c r="C12" s="32" t="s">
        <v>34</v>
      </c>
      <c r="D12" s="6"/>
      <c r="E12" s="6"/>
      <c r="F12" s="6">
        <v>250</v>
      </c>
      <c r="G12" s="8"/>
      <c r="H12" s="8">
        <v>15000000</v>
      </c>
      <c r="I12" s="8">
        <v>10000000</v>
      </c>
      <c r="J12" s="8">
        <v>10000000</v>
      </c>
      <c r="K12" s="8">
        <v>20000000</v>
      </c>
      <c r="L12" s="8"/>
      <c r="M12" s="8"/>
      <c r="N12" s="37"/>
      <c r="O12" s="37"/>
      <c r="P12" s="8"/>
      <c r="Q12" s="8">
        <f t="shared" si="0"/>
        <v>121951250</v>
      </c>
      <c r="R12" s="8">
        <f t="shared" si="1"/>
        <v>121951250</v>
      </c>
      <c r="S12" s="6"/>
      <c r="T12" s="6"/>
      <c r="U12" s="6"/>
      <c r="V12" s="6"/>
      <c r="W12" s="8"/>
    </row>
    <row r="13" spans="1:23" ht="15" customHeight="1" x14ac:dyDescent="0.5">
      <c r="A13" s="6">
        <v>10</v>
      </c>
      <c r="B13" s="35" t="s">
        <v>23</v>
      </c>
      <c r="C13" s="32" t="s">
        <v>77</v>
      </c>
      <c r="D13" s="6"/>
      <c r="E13" s="6"/>
      <c r="F13" s="6">
        <v>250</v>
      </c>
      <c r="G13" s="8"/>
      <c r="H13" s="8">
        <v>10000000</v>
      </c>
      <c r="I13" s="8">
        <v>20000000</v>
      </c>
      <c r="J13" s="8">
        <v>20000000</v>
      </c>
      <c r="K13" s="8">
        <v>20000000</v>
      </c>
      <c r="L13" s="8">
        <v>10000000</v>
      </c>
      <c r="M13" s="8"/>
      <c r="N13" s="37"/>
      <c r="O13" s="37"/>
      <c r="P13" s="8"/>
      <c r="Q13" s="8">
        <f t="shared" si="0"/>
        <v>121951250</v>
      </c>
      <c r="R13" s="8">
        <f t="shared" si="1"/>
        <v>121951250</v>
      </c>
      <c r="S13" s="6"/>
      <c r="T13" s="6"/>
      <c r="U13" s="6"/>
      <c r="V13" s="6"/>
      <c r="W13" s="8"/>
    </row>
    <row r="14" spans="1:23" ht="15" customHeight="1" x14ac:dyDescent="0.5">
      <c r="A14" s="6">
        <v>11</v>
      </c>
      <c r="B14" s="35" t="s">
        <v>23</v>
      </c>
      <c r="C14" s="32" t="s">
        <v>78</v>
      </c>
      <c r="D14" s="6"/>
      <c r="E14" s="11" t="s">
        <v>110</v>
      </c>
      <c r="F14" s="6">
        <v>250</v>
      </c>
      <c r="G14" s="8"/>
      <c r="H14" s="8"/>
      <c r="I14" s="8"/>
      <c r="J14" s="8"/>
      <c r="K14" s="8"/>
      <c r="L14" s="8"/>
      <c r="M14" s="8"/>
      <c r="N14" s="37"/>
      <c r="O14" s="37"/>
      <c r="P14" s="8"/>
      <c r="Q14" s="8">
        <f t="shared" si="0"/>
        <v>121951250</v>
      </c>
      <c r="R14" s="8">
        <f t="shared" si="1"/>
        <v>121951250</v>
      </c>
      <c r="S14" s="6"/>
      <c r="T14" s="6"/>
      <c r="U14" s="6"/>
      <c r="V14" s="6"/>
      <c r="W14" s="8"/>
    </row>
    <row r="15" spans="1:23" ht="15" customHeight="1" x14ac:dyDescent="0.5">
      <c r="A15" s="6">
        <v>12</v>
      </c>
      <c r="B15" s="35" t="s">
        <v>23</v>
      </c>
      <c r="C15" s="32" t="s">
        <v>46</v>
      </c>
      <c r="D15" s="6"/>
      <c r="E15" s="11" t="s">
        <v>111</v>
      </c>
      <c r="F15" s="6">
        <v>1000</v>
      </c>
      <c r="G15" s="8"/>
      <c r="H15" s="8"/>
      <c r="I15" s="8">
        <v>40000000</v>
      </c>
      <c r="J15" s="8">
        <v>40000000</v>
      </c>
      <c r="K15" s="8">
        <v>40000000</v>
      </c>
      <c r="L15" s="8">
        <v>40000000</v>
      </c>
      <c r="M15" s="8"/>
      <c r="N15" s="37">
        <v>80000000</v>
      </c>
      <c r="O15" s="37"/>
      <c r="P15" s="8"/>
      <c r="Q15" s="8">
        <f t="shared" si="0"/>
        <v>487805000</v>
      </c>
      <c r="R15" s="8">
        <f t="shared" si="1"/>
        <v>487805000</v>
      </c>
      <c r="S15" s="60"/>
      <c r="T15" s="61"/>
      <c r="U15" s="10"/>
      <c r="V15" s="6"/>
      <c r="W15" s="8"/>
    </row>
    <row r="16" spans="1:23" ht="15" customHeight="1" x14ac:dyDescent="0.5">
      <c r="A16" s="6">
        <v>13</v>
      </c>
      <c r="B16" s="35" t="s">
        <v>5</v>
      </c>
      <c r="C16" s="32" t="s">
        <v>35</v>
      </c>
      <c r="D16" s="6"/>
      <c r="E16" s="6"/>
      <c r="F16" s="6">
        <v>250</v>
      </c>
      <c r="G16" s="8">
        <v>8000000</v>
      </c>
      <c r="H16" s="8">
        <v>14000000</v>
      </c>
      <c r="I16" s="8"/>
      <c r="J16" s="8">
        <v>11000000</v>
      </c>
      <c r="K16" s="8">
        <v>5000000</v>
      </c>
      <c r="L16" s="8"/>
      <c r="M16" s="8"/>
      <c r="N16" s="37"/>
      <c r="O16" s="37"/>
      <c r="P16" s="8"/>
      <c r="Q16" s="8">
        <f t="shared" si="0"/>
        <v>121951250</v>
      </c>
      <c r="R16" s="8">
        <f t="shared" si="1"/>
        <v>121951250</v>
      </c>
      <c r="S16" s="6"/>
      <c r="T16" s="6"/>
      <c r="U16" s="6"/>
      <c r="V16" s="6"/>
      <c r="W16" s="8"/>
    </row>
    <row r="17" spans="1:23" ht="15" customHeight="1" x14ac:dyDescent="0.5">
      <c r="A17" s="6">
        <v>14</v>
      </c>
      <c r="B17" s="35" t="s">
        <v>5</v>
      </c>
      <c r="C17" s="32" t="s">
        <v>36</v>
      </c>
      <c r="D17" s="6"/>
      <c r="E17" s="6"/>
      <c r="F17" s="6">
        <v>250</v>
      </c>
      <c r="G17" s="8">
        <v>17366500</v>
      </c>
      <c r="H17" s="8">
        <v>15000000</v>
      </c>
      <c r="I17" s="8">
        <v>10000000</v>
      </c>
      <c r="J17" s="8"/>
      <c r="K17" s="8"/>
      <c r="L17" s="8"/>
      <c r="M17" s="8"/>
      <c r="N17" s="37"/>
      <c r="O17" s="37"/>
      <c r="P17" s="8"/>
      <c r="Q17" s="8">
        <f t="shared" si="0"/>
        <v>121951250</v>
      </c>
      <c r="R17" s="8">
        <f t="shared" si="1"/>
        <v>121951250</v>
      </c>
      <c r="S17" s="6"/>
      <c r="T17" s="6"/>
      <c r="U17" s="6"/>
      <c r="V17" s="6"/>
      <c r="W17" s="8"/>
    </row>
    <row r="18" spans="1:23" ht="15" customHeight="1" x14ac:dyDescent="0.5">
      <c r="A18" s="6">
        <v>15</v>
      </c>
      <c r="B18" s="35" t="s">
        <v>6</v>
      </c>
      <c r="C18" s="32" t="s">
        <v>65</v>
      </c>
      <c r="D18" s="6"/>
      <c r="E18" s="6"/>
      <c r="F18" s="6">
        <v>250</v>
      </c>
      <c r="G18" s="8">
        <v>10500000</v>
      </c>
      <c r="H18" s="8">
        <v>9500000</v>
      </c>
      <c r="I18" s="8">
        <v>8000000</v>
      </c>
      <c r="J18" s="8">
        <v>3000000</v>
      </c>
      <c r="K18" s="8"/>
      <c r="L18" s="8"/>
      <c r="M18" s="8"/>
      <c r="N18" s="37"/>
      <c r="O18" s="37"/>
      <c r="P18" s="8"/>
      <c r="Q18" s="8">
        <f t="shared" si="0"/>
        <v>121951250</v>
      </c>
      <c r="R18" s="8">
        <f t="shared" si="1"/>
        <v>121951250</v>
      </c>
      <c r="S18" s="6"/>
      <c r="T18" s="6"/>
      <c r="U18" s="6"/>
      <c r="V18" s="6"/>
      <c r="W18" s="8"/>
    </row>
    <row r="19" spans="1:23" ht="15" customHeight="1" x14ac:dyDescent="0.5">
      <c r="A19" s="6">
        <v>16</v>
      </c>
      <c r="B19" s="35" t="s">
        <v>6</v>
      </c>
      <c r="C19" s="32" t="s">
        <v>33</v>
      </c>
      <c r="D19" s="6"/>
      <c r="E19" s="6"/>
      <c r="F19" s="6">
        <v>250</v>
      </c>
      <c r="G19" s="8"/>
      <c r="H19" s="8"/>
      <c r="I19" s="8"/>
      <c r="J19" s="8"/>
      <c r="K19" s="8"/>
      <c r="L19" s="8"/>
      <c r="M19" s="8"/>
      <c r="N19" s="37"/>
      <c r="O19" s="37"/>
      <c r="P19" s="8"/>
      <c r="Q19" s="8">
        <f t="shared" si="0"/>
        <v>121951250</v>
      </c>
      <c r="R19" s="8">
        <f t="shared" si="1"/>
        <v>121951250</v>
      </c>
      <c r="S19" s="6"/>
      <c r="T19" s="6"/>
      <c r="U19" s="6"/>
      <c r="V19" s="6"/>
      <c r="W19" s="8"/>
    </row>
    <row r="20" spans="1:23" ht="15" customHeight="1" x14ac:dyDescent="0.5">
      <c r="A20" s="6">
        <v>17</v>
      </c>
      <c r="B20" s="35" t="s">
        <v>6</v>
      </c>
      <c r="C20" s="32" t="s">
        <v>32</v>
      </c>
      <c r="D20" s="6"/>
      <c r="E20" s="6"/>
      <c r="F20" s="6">
        <v>250</v>
      </c>
      <c r="G20" s="8"/>
      <c r="H20" s="8"/>
      <c r="I20" s="8"/>
      <c r="J20" s="8"/>
      <c r="K20" s="8"/>
      <c r="L20" s="8"/>
      <c r="M20" s="8"/>
      <c r="N20" s="37"/>
      <c r="O20" s="37"/>
      <c r="P20" s="8"/>
      <c r="Q20" s="8">
        <f t="shared" si="0"/>
        <v>121951250</v>
      </c>
      <c r="R20" s="8">
        <f t="shared" si="1"/>
        <v>121951250</v>
      </c>
      <c r="S20" s="6"/>
      <c r="T20" s="6"/>
      <c r="U20" s="6"/>
      <c r="V20" s="6"/>
      <c r="W20" s="8"/>
    </row>
    <row r="21" spans="1:23" ht="15" customHeight="1" x14ac:dyDescent="0.5">
      <c r="A21" s="6">
        <v>18</v>
      </c>
      <c r="B21" s="35" t="s">
        <v>6</v>
      </c>
      <c r="C21" s="32" t="s">
        <v>64</v>
      </c>
      <c r="D21" s="6"/>
      <c r="E21" s="6"/>
      <c r="F21" s="6">
        <v>250</v>
      </c>
      <c r="G21" s="8">
        <v>10500000</v>
      </c>
      <c r="H21" s="8">
        <v>22755175</v>
      </c>
      <c r="I21" s="8">
        <v>8000000</v>
      </c>
      <c r="J21" s="8">
        <v>3000000</v>
      </c>
      <c r="K21" s="8"/>
      <c r="L21" s="8"/>
      <c r="M21" s="8"/>
      <c r="N21" s="37"/>
      <c r="O21" s="37"/>
      <c r="P21" s="8"/>
      <c r="Q21" s="8">
        <f t="shared" si="0"/>
        <v>121951250</v>
      </c>
      <c r="R21" s="8">
        <f t="shared" si="1"/>
        <v>121951250</v>
      </c>
      <c r="S21" s="6"/>
      <c r="T21" s="6"/>
      <c r="U21" s="6"/>
      <c r="V21" s="6"/>
      <c r="W21" s="8"/>
    </row>
    <row r="22" spans="1:23" ht="15" customHeight="1" x14ac:dyDescent="0.5">
      <c r="A22" s="6">
        <v>19</v>
      </c>
      <c r="B22" s="35" t="s">
        <v>11</v>
      </c>
      <c r="C22" s="32" t="s">
        <v>31</v>
      </c>
      <c r="D22" s="6"/>
      <c r="E22" s="6"/>
      <c r="F22" s="6">
        <v>250</v>
      </c>
      <c r="G22" s="8"/>
      <c r="H22" s="8"/>
      <c r="I22" s="8"/>
      <c r="J22" s="8"/>
      <c r="K22" s="8"/>
      <c r="L22" s="8"/>
      <c r="M22" s="8"/>
      <c r="N22" s="37"/>
      <c r="O22" s="37"/>
      <c r="P22" s="8"/>
      <c r="Q22" s="8">
        <f t="shared" si="0"/>
        <v>121951250</v>
      </c>
      <c r="R22" s="8">
        <f t="shared" si="1"/>
        <v>121951250</v>
      </c>
      <c r="S22" s="6"/>
      <c r="T22" s="6"/>
      <c r="U22" s="6"/>
      <c r="V22" s="6"/>
      <c r="W22" s="8"/>
    </row>
    <row r="23" spans="1:23" ht="15" customHeight="1" x14ac:dyDescent="0.5">
      <c r="A23" s="6">
        <v>20</v>
      </c>
      <c r="B23" s="35" t="s">
        <v>11</v>
      </c>
      <c r="C23" s="32" t="s">
        <v>9</v>
      </c>
      <c r="D23" s="12" t="s">
        <v>112</v>
      </c>
      <c r="E23" s="6"/>
      <c r="F23" s="6">
        <v>250</v>
      </c>
      <c r="G23" s="8">
        <v>3000000</v>
      </c>
      <c r="H23" s="8">
        <v>15000000</v>
      </c>
      <c r="I23" s="8">
        <v>15500000</v>
      </c>
      <c r="J23" s="8">
        <v>35000000</v>
      </c>
      <c r="K23" s="8">
        <v>36000000</v>
      </c>
      <c r="L23" s="8">
        <v>27000000</v>
      </c>
      <c r="M23" s="8">
        <v>30000000</v>
      </c>
      <c r="N23" s="37">
        <v>15000000</v>
      </c>
      <c r="O23" s="37">
        <v>55000000</v>
      </c>
      <c r="P23" s="8">
        <v>72000000</v>
      </c>
      <c r="Q23" s="8">
        <f t="shared" si="0"/>
        <v>121951250</v>
      </c>
      <c r="R23" s="8">
        <f t="shared" si="1"/>
        <v>49951250</v>
      </c>
      <c r="S23" s="6" t="s">
        <v>97</v>
      </c>
      <c r="T23" s="6" t="s">
        <v>98</v>
      </c>
      <c r="U23" s="10" t="s">
        <v>99</v>
      </c>
      <c r="V23" s="6" t="s">
        <v>100</v>
      </c>
      <c r="W23" s="8">
        <v>72000000</v>
      </c>
    </row>
    <row r="24" spans="1:23" ht="15" customHeight="1" x14ac:dyDescent="0.5">
      <c r="A24" s="6">
        <v>21</v>
      </c>
      <c r="B24" s="35" t="s">
        <v>11</v>
      </c>
      <c r="C24" s="32" t="s">
        <v>30</v>
      </c>
      <c r="D24" s="6"/>
      <c r="E24" s="6"/>
      <c r="F24" s="6">
        <v>250</v>
      </c>
      <c r="G24" s="8"/>
      <c r="H24" s="8"/>
      <c r="I24" s="8"/>
      <c r="J24" s="8"/>
      <c r="K24" s="8"/>
      <c r="L24" s="8">
        <v>12000000</v>
      </c>
      <c r="M24" s="8"/>
      <c r="N24" s="37"/>
      <c r="O24" s="37"/>
      <c r="P24" s="8">
        <v>48000000</v>
      </c>
      <c r="Q24" s="8">
        <f t="shared" si="0"/>
        <v>121951250</v>
      </c>
      <c r="R24" s="8">
        <f t="shared" si="1"/>
        <v>73951250</v>
      </c>
      <c r="S24" s="6" t="s">
        <v>97</v>
      </c>
      <c r="T24" s="6" t="s">
        <v>98</v>
      </c>
      <c r="U24" s="6" t="s">
        <v>99</v>
      </c>
      <c r="V24" s="6" t="s">
        <v>100</v>
      </c>
      <c r="W24" s="8">
        <v>48000000</v>
      </c>
    </row>
    <row r="25" spans="1:23" ht="15" customHeight="1" x14ac:dyDescent="0.5">
      <c r="A25" s="6">
        <v>22</v>
      </c>
      <c r="B25" s="35" t="s">
        <v>11</v>
      </c>
      <c r="C25" s="32" t="s">
        <v>10</v>
      </c>
      <c r="D25" s="6"/>
      <c r="E25" s="11" t="s">
        <v>110</v>
      </c>
      <c r="F25" s="6">
        <v>1000</v>
      </c>
      <c r="G25" s="8"/>
      <c r="H25" s="8"/>
      <c r="I25" s="8"/>
      <c r="J25" s="8"/>
      <c r="K25" s="8"/>
      <c r="L25" s="8"/>
      <c r="M25" s="8"/>
      <c r="N25" s="37"/>
      <c r="O25" s="37"/>
      <c r="P25" s="8"/>
      <c r="Q25" s="8">
        <f t="shared" si="0"/>
        <v>487805000</v>
      </c>
      <c r="R25" s="8">
        <f t="shared" si="1"/>
        <v>487805000</v>
      </c>
      <c r="S25" s="6"/>
      <c r="T25" s="6"/>
      <c r="U25" s="6"/>
      <c r="V25" s="6"/>
      <c r="W25" s="8"/>
    </row>
    <row r="26" spans="1:23" ht="15" customHeight="1" x14ac:dyDescent="0.5">
      <c r="A26" s="6">
        <v>23</v>
      </c>
      <c r="B26" s="35" t="s">
        <v>11</v>
      </c>
      <c r="C26" s="32" t="s">
        <v>44</v>
      </c>
      <c r="D26" s="38"/>
      <c r="E26" s="6"/>
      <c r="F26" s="6">
        <v>250</v>
      </c>
      <c r="G26" s="8"/>
      <c r="H26" s="8"/>
      <c r="I26" s="8"/>
      <c r="J26" s="8"/>
      <c r="K26" s="8"/>
      <c r="L26" s="8"/>
      <c r="M26" s="8"/>
      <c r="N26" s="37"/>
      <c r="O26" s="37"/>
      <c r="P26" s="8"/>
      <c r="Q26" s="8">
        <f t="shared" si="0"/>
        <v>121951250</v>
      </c>
      <c r="R26" s="8">
        <f t="shared" si="1"/>
        <v>121951250</v>
      </c>
      <c r="S26" s="6"/>
      <c r="T26" s="6"/>
      <c r="U26" s="6"/>
      <c r="V26" s="6"/>
      <c r="W26" s="8"/>
    </row>
    <row r="27" spans="1:23" ht="15" customHeight="1" x14ac:dyDescent="0.5">
      <c r="A27" s="6">
        <v>24</v>
      </c>
      <c r="B27" s="35" t="s">
        <v>7</v>
      </c>
      <c r="C27" s="32" t="s">
        <v>29</v>
      </c>
      <c r="D27" s="12" t="s">
        <v>112</v>
      </c>
      <c r="E27" s="6"/>
      <c r="F27" s="6">
        <v>250</v>
      </c>
      <c r="G27" s="8"/>
      <c r="H27" s="8">
        <v>12000000</v>
      </c>
      <c r="I27" s="8"/>
      <c r="J27" s="8">
        <v>8000000</v>
      </c>
      <c r="K27" s="8">
        <v>8000000</v>
      </c>
      <c r="L27" s="8">
        <v>5000000</v>
      </c>
      <c r="M27" s="8"/>
      <c r="N27" s="37"/>
      <c r="O27" s="37"/>
      <c r="P27" s="8"/>
      <c r="Q27" s="8">
        <f t="shared" si="0"/>
        <v>121951250</v>
      </c>
      <c r="R27" s="8">
        <f t="shared" si="1"/>
        <v>121951250</v>
      </c>
      <c r="S27" s="6"/>
      <c r="T27" s="6"/>
      <c r="U27" s="6"/>
      <c r="V27" s="6"/>
      <c r="W27" s="8"/>
    </row>
    <row r="28" spans="1:23" ht="15" customHeight="1" x14ac:dyDescent="0.5">
      <c r="A28" s="6">
        <v>25</v>
      </c>
      <c r="B28" s="35" t="s">
        <v>7</v>
      </c>
      <c r="C28" s="32" t="s">
        <v>42</v>
      </c>
      <c r="D28" s="6"/>
      <c r="E28" s="6"/>
      <c r="F28" s="6">
        <v>250</v>
      </c>
      <c r="G28" s="8"/>
      <c r="H28" s="8"/>
      <c r="I28" s="8"/>
      <c r="J28" s="8"/>
      <c r="K28" s="8"/>
      <c r="L28" s="8"/>
      <c r="M28" s="8"/>
      <c r="N28" s="37"/>
      <c r="O28" s="37"/>
      <c r="P28" s="8"/>
      <c r="Q28" s="8">
        <f t="shared" si="0"/>
        <v>121951250</v>
      </c>
      <c r="R28" s="8">
        <f t="shared" si="1"/>
        <v>121951250</v>
      </c>
      <c r="S28" s="6"/>
      <c r="T28" s="6"/>
      <c r="U28" s="6"/>
      <c r="V28" s="6"/>
      <c r="W28" s="8"/>
    </row>
    <row r="29" spans="1:23" ht="15" customHeight="1" x14ac:dyDescent="0.5">
      <c r="A29" s="6">
        <v>26</v>
      </c>
      <c r="B29" s="35" t="s">
        <v>7</v>
      </c>
      <c r="C29" s="32" t="s">
        <v>41</v>
      </c>
      <c r="D29" s="6"/>
      <c r="E29" s="11" t="s">
        <v>110</v>
      </c>
      <c r="F29" s="6">
        <v>250</v>
      </c>
      <c r="G29" s="8"/>
      <c r="H29" s="8"/>
      <c r="I29" s="8"/>
      <c r="J29" s="8"/>
      <c r="K29" s="8"/>
      <c r="L29" s="8"/>
      <c r="M29" s="8"/>
      <c r="N29" s="37"/>
      <c r="O29" s="37"/>
      <c r="P29" s="8"/>
      <c r="Q29" s="8">
        <f t="shared" si="0"/>
        <v>121951250</v>
      </c>
      <c r="R29" s="8">
        <f t="shared" si="1"/>
        <v>121951250</v>
      </c>
      <c r="S29" s="6"/>
      <c r="T29" s="6"/>
      <c r="U29" s="6"/>
      <c r="V29" s="6"/>
      <c r="W29" s="8"/>
    </row>
    <row r="30" spans="1:23" ht="15" customHeight="1" x14ac:dyDescent="0.5">
      <c r="A30" s="6">
        <v>27</v>
      </c>
      <c r="B30" s="35" t="s">
        <v>7</v>
      </c>
      <c r="C30" s="32" t="s">
        <v>66</v>
      </c>
      <c r="D30" s="6"/>
      <c r="E30" s="6"/>
      <c r="F30" s="6">
        <v>250</v>
      </c>
      <c r="G30" s="8">
        <v>3000000</v>
      </c>
      <c r="H30" s="8">
        <v>3000000</v>
      </c>
      <c r="I30" s="8"/>
      <c r="J30" s="8">
        <v>3000000</v>
      </c>
      <c r="K30" s="8"/>
      <c r="L30" s="8"/>
      <c r="M30" s="8"/>
      <c r="N30" s="37"/>
      <c r="O30" s="37"/>
      <c r="P30" s="8"/>
      <c r="Q30" s="8">
        <f t="shared" si="0"/>
        <v>121951250</v>
      </c>
      <c r="R30" s="8">
        <f t="shared" si="1"/>
        <v>121951250</v>
      </c>
      <c r="S30" s="6"/>
      <c r="T30" s="6"/>
      <c r="U30" s="6"/>
      <c r="V30" s="6"/>
      <c r="W30" s="8"/>
    </row>
    <row r="31" spans="1:23" ht="15" customHeight="1" x14ac:dyDescent="0.5">
      <c r="A31" s="6">
        <v>28</v>
      </c>
      <c r="B31" s="35" t="s">
        <v>7</v>
      </c>
      <c r="C31" s="32" t="s">
        <v>40</v>
      </c>
      <c r="D31" s="6"/>
      <c r="E31" s="6"/>
      <c r="F31" s="6">
        <v>250</v>
      </c>
      <c r="G31" s="8"/>
      <c r="H31" s="8"/>
      <c r="I31" s="8"/>
      <c r="J31" s="8"/>
      <c r="K31" s="8"/>
      <c r="L31" s="8"/>
      <c r="M31" s="8"/>
      <c r="N31" s="37"/>
      <c r="O31" s="37"/>
      <c r="P31" s="8"/>
      <c r="Q31" s="8">
        <f t="shared" si="0"/>
        <v>121951250</v>
      </c>
      <c r="R31" s="8">
        <f t="shared" si="1"/>
        <v>121951250</v>
      </c>
      <c r="S31" s="6"/>
      <c r="T31" s="6"/>
      <c r="U31" s="6"/>
      <c r="V31" s="6"/>
      <c r="W31" s="8"/>
    </row>
    <row r="32" spans="1:23" ht="15" customHeight="1" x14ac:dyDescent="0.5">
      <c r="A32" s="6">
        <v>29</v>
      </c>
      <c r="B32" s="35" t="s">
        <v>7</v>
      </c>
      <c r="C32" s="32" t="s">
        <v>8</v>
      </c>
      <c r="D32" s="6"/>
      <c r="E32" s="6"/>
      <c r="F32" s="6">
        <v>500</v>
      </c>
      <c r="G32" s="8"/>
      <c r="H32" s="8"/>
      <c r="I32" s="8"/>
      <c r="J32" s="8"/>
      <c r="K32" s="8"/>
      <c r="L32" s="8">
        <v>20000000</v>
      </c>
      <c r="M32" s="8"/>
      <c r="N32" s="37">
        <v>150000000</v>
      </c>
      <c r="O32" s="37">
        <v>335000000</v>
      </c>
      <c r="P32" s="8"/>
      <c r="Q32" s="8">
        <f t="shared" si="0"/>
        <v>243902500</v>
      </c>
      <c r="R32" s="8">
        <f t="shared" si="1"/>
        <v>243902500</v>
      </c>
      <c r="S32" s="2"/>
      <c r="T32" s="2"/>
      <c r="U32" s="2"/>
      <c r="V32" s="2"/>
      <c r="W32" s="13"/>
    </row>
    <row r="33" spans="1:23" ht="15" customHeight="1" x14ac:dyDescent="0.5">
      <c r="A33" s="6">
        <v>30</v>
      </c>
      <c r="B33" s="35" t="s">
        <v>12</v>
      </c>
      <c r="C33" s="32" t="s">
        <v>13</v>
      </c>
      <c r="D33" s="6"/>
      <c r="E33" s="6"/>
      <c r="F33" s="6">
        <v>250</v>
      </c>
      <c r="G33" s="8"/>
      <c r="H33" s="8">
        <v>15000000</v>
      </c>
      <c r="I33" s="8"/>
      <c r="J33" s="8"/>
      <c r="K33" s="8"/>
      <c r="L33" s="8"/>
      <c r="M33" s="8"/>
      <c r="N33" s="37"/>
      <c r="O33" s="37"/>
      <c r="P33" s="8"/>
      <c r="Q33" s="8">
        <f t="shared" si="0"/>
        <v>121951250</v>
      </c>
      <c r="R33" s="8">
        <f t="shared" si="1"/>
        <v>121951250</v>
      </c>
      <c r="S33" s="6"/>
      <c r="T33" s="6"/>
      <c r="U33" s="6"/>
      <c r="V33" s="6"/>
      <c r="W33" s="8"/>
    </row>
    <row r="34" spans="1:23" ht="15" customHeight="1" x14ac:dyDescent="0.5">
      <c r="A34" s="6">
        <v>31</v>
      </c>
      <c r="B34" s="35" t="s">
        <v>12</v>
      </c>
      <c r="C34" s="32" t="s">
        <v>14</v>
      </c>
      <c r="D34" s="6"/>
      <c r="E34" s="3" t="s">
        <v>113</v>
      </c>
      <c r="F34" s="6">
        <v>1000</v>
      </c>
      <c r="G34" s="8"/>
      <c r="H34" s="8">
        <v>15000000</v>
      </c>
      <c r="I34" s="8"/>
      <c r="J34" s="8">
        <v>6000000</v>
      </c>
      <c r="K34" s="8"/>
      <c r="L34" s="8"/>
      <c r="M34" s="8">
        <v>22000000</v>
      </c>
      <c r="N34" s="37">
        <v>40000000</v>
      </c>
      <c r="O34" s="37"/>
      <c r="P34" s="8"/>
      <c r="Q34" s="8">
        <f t="shared" si="0"/>
        <v>487805000</v>
      </c>
      <c r="R34" s="8">
        <f t="shared" si="1"/>
        <v>487805000</v>
      </c>
      <c r="S34" s="60"/>
      <c r="T34" s="61"/>
      <c r="U34" s="10"/>
      <c r="V34" s="6"/>
      <c r="W34" s="8"/>
    </row>
    <row r="35" spans="1:23" ht="15" customHeight="1" x14ac:dyDescent="0.5">
      <c r="A35" s="6">
        <v>32</v>
      </c>
      <c r="B35" s="35" t="s">
        <v>12</v>
      </c>
      <c r="C35" s="32" t="s">
        <v>70</v>
      </c>
      <c r="D35" s="6"/>
      <c r="E35" s="6"/>
      <c r="F35" s="6">
        <v>250</v>
      </c>
      <c r="G35" s="8"/>
      <c r="H35" s="8"/>
      <c r="I35" s="8"/>
      <c r="J35" s="8"/>
      <c r="K35" s="8"/>
      <c r="L35" s="8"/>
      <c r="M35" s="8"/>
      <c r="N35" s="37"/>
      <c r="O35" s="37"/>
      <c r="P35" s="8"/>
      <c r="Q35" s="8">
        <f t="shared" si="0"/>
        <v>121951250</v>
      </c>
      <c r="R35" s="8">
        <f t="shared" si="1"/>
        <v>121951250</v>
      </c>
      <c r="S35" s="6"/>
      <c r="T35" s="6"/>
      <c r="U35" s="6"/>
      <c r="V35" s="6"/>
      <c r="W35" s="8"/>
    </row>
    <row r="36" spans="1:23" ht="15" customHeight="1" x14ac:dyDescent="0.5">
      <c r="A36" s="6">
        <v>33</v>
      </c>
      <c r="B36" s="35" t="s">
        <v>12</v>
      </c>
      <c r="C36" s="32" t="s">
        <v>71</v>
      </c>
      <c r="D36" s="6"/>
      <c r="E36" s="6"/>
      <c r="F36" s="6">
        <v>1000</v>
      </c>
      <c r="G36" s="8"/>
      <c r="H36" s="8">
        <v>10000000</v>
      </c>
      <c r="I36" s="8"/>
      <c r="J36" s="8"/>
      <c r="K36" s="8"/>
      <c r="L36" s="8"/>
      <c r="M36" s="8"/>
      <c r="N36" s="37"/>
      <c r="O36" s="37"/>
      <c r="P36" s="8"/>
      <c r="Q36" s="8">
        <f t="shared" ref="Q36:Q54" si="2">F36*487805</f>
        <v>487805000</v>
      </c>
      <c r="R36" s="8">
        <f t="shared" ref="R36:R54" si="3">Q36-P36</f>
        <v>487805000</v>
      </c>
      <c r="S36" s="6"/>
      <c r="T36" s="6"/>
      <c r="U36" s="6"/>
      <c r="V36" s="6"/>
      <c r="W36" s="8"/>
    </row>
    <row r="37" spans="1:23" ht="15" customHeight="1" x14ac:dyDescent="0.5">
      <c r="A37" s="6">
        <v>34</v>
      </c>
      <c r="B37" s="35" t="s">
        <v>12</v>
      </c>
      <c r="C37" s="32" t="s">
        <v>15</v>
      </c>
      <c r="D37" s="6"/>
      <c r="E37" s="11" t="s">
        <v>110</v>
      </c>
      <c r="F37" s="6">
        <v>250</v>
      </c>
      <c r="G37" s="8"/>
      <c r="H37" s="8"/>
      <c r="I37" s="8"/>
      <c r="J37" s="8"/>
      <c r="K37" s="8"/>
      <c r="L37" s="8"/>
      <c r="M37" s="8"/>
      <c r="N37" s="37"/>
      <c r="O37" s="37"/>
      <c r="P37" s="8"/>
      <c r="Q37" s="8">
        <f t="shared" si="2"/>
        <v>121951250</v>
      </c>
      <c r="R37" s="8">
        <f t="shared" si="3"/>
        <v>121951250</v>
      </c>
      <c r="S37" s="6"/>
      <c r="T37" s="6"/>
      <c r="U37" s="6"/>
      <c r="V37" s="6"/>
      <c r="W37" s="8"/>
    </row>
    <row r="38" spans="1:23" ht="15" customHeight="1" x14ac:dyDescent="0.5">
      <c r="A38" s="6">
        <v>35</v>
      </c>
      <c r="B38" s="35" t="s">
        <v>12</v>
      </c>
      <c r="C38" s="32" t="s">
        <v>75</v>
      </c>
      <c r="D38" s="6"/>
      <c r="E38" s="11" t="s">
        <v>110</v>
      </c>
      <c r="F38" s="6">
        <v>1000</v>
      </c>
      <c r="G38" s="8"/>
      <c r="H38" s="8">
        <v>15000000</v>
      </c>
      <c r="I38" s="8"/>
      <c r="J38" s="8"/>
      <c r="K38" s="8"/>
      <c r="L38" s="8"/>
      <c r="M38" s="8"/>
      <c r="N38" s="37"/>
      <c r="O38" s="37"/>
      <c r="P38" s="8"/>
      <c r="Q38" s="8">
        <f t="shared" si="2"/>
        <v>487805000</v>
      </c>
      <c r="R38" s="8">
        <f t="shared" si="3"/>
        <v>487805000</v>
      </c>
      <c r="S38" s="6"/>
      <c r="T38" s="6"/>
      <c r="U38" s="6"/>
      <c r="V38" s="6"/>
      <c r="W38" s="8"/>
    </row>
    <row r="39" spans="1:23" ht="15" customHeight="1" x14ac:dyDescent="0.5">
      <c r="A39" s="6">
        <v>36</v>
      </c>
      <c r="B39" s="35" t="s">
        <v>12</v>
      </c>
      <c r="C39" s="32" t="s">
        <v>74</v>
      </c>
      <c r="D39" s="6"/>
      <c r="E39" s="6"/>
      <c r="F39" s="6">
        <v>250</v>
      </c>
      <c r="G39" s="8"/>
      <c r="H39" s="8"/>
      <c r="I39" s="8"/>
      <c r="J39" s="8"/>
      <c r="K39" s="8"/>
      <c r="L39" s="8"/>
      <c r="M39" s="8"/>
      <c r="N39" s="37"/>
      <c r="O39" s="37"/>
      <c r="P39" s="8"/>
      <c r="Q39" s="8">
        <f t="shared" si="2"/>
        <v>121951250</v>
      </c>
      <c r="R39" s="8">
        <f t="shared" si="3"/>
        <v>121951250</v>
      </c>
      <c r="S39" s="6"/>
      <c r="T39" s="6"/>
      <c r="U39" s="6"/>
      <c r="V39" s="6"/>
      <c r="W39" s="8"/>
    </row>
    <row r="40" spans="1:23" ht="15" customHeight="1" x14ac:dyDescent="0.5">
      <c r="A40" s="6">
        <v>37</v>
      </c>
      <c r="B40" s="35" t="s">
        <v>12</v>
      </c>
      <c r="C40" s="32" t="s">
        <v>73</v>
      </c>
      <c r="D40" s="6"/>
      <c r="E40" s="6"/>
      <c r="F40" s="6">
        <v>250</v>
      </c>
      <c r="G40" s="8"/>
      <c r="H40" s="8">
        <v>5000000</v>
      </c>
      <c r="I40" s="8">
        <v>4000000</v>
      </c>
      <c r="J40" s="8">
        <v>2000000</v>
      </c>
      <c r="K40" s="8"/>
      <c r="L40" s="8"/>
      <c r="M40" s="8"/>
      <c r="N40" s="37"/>
      <c r="O40" s="37"/>
      <c r="P40" s="8"/>
      <c r="Q40" s="8">
        <f t="shared" si="2"/>
        <v>121951250</v>
      </c>
      <c r="R40" s="8">
        <f t="shared" si="3"/>
        <v>121951250</v>
      </c>
      <c r="S40" s="6"/>
      <c r="T40" s="6"/>
      <c r="U40" s="6"/>
      <c r="V40" s="6"/>
      <c r="W40" s="8"/>
    </row>
    <row r="41" spans="1:23" ht="15" customHeight="1" x14ac:dyDescent="0.5">
      <c r="A41" s="6">
        <v>38</v>
      </c>
      <c r="B41" s="35" t="s">
        <v>12</v>
      </c>
      <c r="C41" s="32" t="s">
        <v>72</v>
      </c>
      <c r="D41" s="12" t="s">
        <v>112</v>
      </c>
      <c r="E41" s="6"/>
      <c r="F41" s="6">
        <v>500</v>
      </c>
      <c r="G41" s="8"/>
      <c r="H41" s="8"/>
      <c r="I41" s="8"/>
      <c r="J41" s="8"/>
      <c r="K41" s="8"/>
      <c r="L41" s="8"/>
      <c r="M41" s="8"/>
      <c r="N41" s="37"/>
      <c r="O41" s="37"/>
      <c r="P41" s="8"/>
      <c r="Q41" s="8">
        <f t="shared" si="2"/>
        <v>243902500</v>
      </c>
      <c r="R41" s="8">
        <f t="shared" si="3"/>
        <v>243902500</v>
      </c>
      <c r="S41" s="6"/>
      <c r="T41" s="6"/>
      <c r="U41" s="6"/>
      <c r="V41" s="6"/>
      <c r="W41" s="8"/>
    </row>
    <row r="42" spans="1:23" ht="15" customHeight="1" x14ac:dyDescent="0.5">
      <c r="A42" s="6">
        <v>39</v>
      </c>
      <c r="B42" s="35" t="s">
        <v>25</v>
      </c>
      <c r="C42" s="32" t="s">
        <v>16</v>
      </c>
      <c r="D42" s="6"/>
      <c r="E42" s="6"/>
      <c r="F42" s="6">
        <v>250</v>
      </c>
      <c r="G42" s="8"/>
      <c r="H42" s="8"/>
      <c r="I42" s="8"/>
      <c r="J42" s="8"/>
      <c r="K42" s="8"/>
      <c r="L42" s="8"/>
      <c r="M42" s="8"/>
      <c r="N42" s="37"/>
      <c r="O42" s="37"/>
      <c r="P42" s="8"/>
      <c r="Q42" s="8">
        <f t="shared" si="2"/>
        <v>121951250</v>
      </c>
      <c r="R42" s="8">
        <f t="shared" si="3"/>
        <v>121951250</v>
      </c>
      <c r="S42" s="6"/>
      <c r="T42" s="6"/>
      <c r="U42" s="6"/>
      <c r="V42" s="6"/>
      <c r="W42" s="8"/>
    </row>
    <row r="43" spans="1:23" ht="15" customHeight="1" x14ac:dyDescent="0.5">
      <c r="A43" s="6">
        <v>40</v>
      </c>
      <c r="B43" s="35" t="s">
        <v>25</v>
      </c>
      <c r="C43" s="32" t="s">
        <v>28</v>
      </c>
      <c r="D43" s="12" t="s">
        <v>112</v>
      </c>
      <c r="E43" s="6"/>
      <c r="F43" s="6">
        <v>250</v>
      </c>
      <c r="G43" s="8"/>
      <c r="H43" s="8"/>
      <c r="I43" s="8"/>
      <c r="J43" s="8">
        <v>9600000</v>
      </c>
      <c r="K43" s="8">
        <v>9600000</v>
      </c>
      <c r="L43" s="8">
        <v>4800000</v>
      </c>
      <c r="M43" s="8"/>
      <c r="N43" s="37"/>
      <c r="O43" s="37"/>
      <c r="P43" s="8"/>
      <c r="Q43" s="8">
        <f t="shared" si="2"/>
        <v>121951250</v>
      </c>
      <c r="R43" s="8">
        <f t="shared" si="3"/>
        <v>121951250</v>
      </c>
      <c r="S43" s="6"/>
      <c r="T43" s="6"/>
      <c r="U43" s="6"/>
      <c r="V43" s="6"/>
      <c r="W43" s="8"/>
    </row>
    <row r="44" spans="1:23" ht="15" customHeight="1" x14ac:dyDescent="0.5">
      <c r="A44" s="6">
        <v>41</v>
      </c>
      <c r="B44" s="35" t="s">
        <v>43</v>
      </c>
      <c r="C44" s="32" t="s">
        <v>17</v>
      </c>
      <c r="D44" s="6"/>
      <c r="E44" s="6"/>
      <c r="F44" s="6">
        <v>1000</v>
      </c>
      <c r="G44" s="8"/>
      <c r="H44" s="8"/>
      <c r="I44" s="8"/>
      <c r="J44" s="8"/>
      <c r="K44" s="8"/>
      <c r="L44" s="8"/>
      <c r="M44" s="8"/>
      <c r="N44" s="37"/>
      <c r="O44" s="37"/>
      <c r="P44" s="8"/>
      <c r="Q44" s="8">
        <f t="shared" si="2"/>
        <v>487805000</v>
      </c>
      <c r="R44" s="8">
        <f t="shared" si="3"/>
        <v>487805000</v>
      </c>
      <c r="S44" s="6"/>
      <c r="T44" s="6"/>
      <c r="U44" s="6"/>
      <c r="V44" s="6"/>
      <c r="W44" s="8"/>
    </row>
    <row r="45" spans="1:23" ht="15" customHeight="1" x14ac:dyDescent="0.5">
      <c r="A45" s="6">
        <v>42</v>
      </c>
      <c r="B45" s="35" t="s">
        <v>43</v>
      </c>
      <c r="C45" s="32" t="s">
        <v>59</v>
      </c>
      <c r="D45" s="6"/>
      <c r="E45" s="11" t="s">
        <v>110</v>
      </c>
      <c r="F45" s="6">
        <v>250</v>
      </c>
      <c r="G45" s="8">
        <v>12000000</v>
      </c>
      <c r="H45" s="8">
        <v>2000000</v>
      </c>
      <c r="I45" s="8">
        <v>40804000</v>
      </c>
      <c r="J45" s="8">
        <v>20000000</v>
      </c>
      <c r="K45" s="8">
        <v>45167204</v>
      </c>
      <c r="L45" s="8">
        <v>40000000</v>
      </c>
      <c r="M45" s="8"/>
      <c r="N45" s="37">
        <v>100000000</v>
      </c>
      <c r="O45" s="37">
        <v>60000000</v>
      </c>
      <c r="P45" s="8">
        <v>190000000</v>
      </c>
      <c r="Q45" s="8">
        <f t="shared" si="2"/>
        <v>121951250</v>
      </c>
      <c r="R45" s="8">
        <f t="shared" si="3"/>
        <v>-68048750</v>
      </c>
      <c r="S45" s="2"/>
      <c r="T45" s="2"/>
      <c r="U45" s="2"/>
      <c r="V45" s="2"/>
      <c r="W45" s="13"/>
    </row>
    <row r="46" spans="1:23" ht="15" customHeight="1" x14ac:dyDescent="0.5">
      <c r="A46" s="6">
        <v>43</v>
      </c>
      <c r="B46" s="35" t="s">
        <v>43</v>
      </c>
      <c r="C46" s="32" t="s">
        <v>18</v>
      </c>
      <c r="D46" s="6"/>
      <c r="E46" s="6"/>
      <c r="F46" s="6">
        <v>1000</v>
      </c>
      <c r="G46" s="8"/>
      <c r="H46" s="8"/>
      <c r="I46" s="8"/>
      <c r="J46" s="8">
        <v>5000000</v>
      </c>
      <c r="K46" s="8"/>
      <c r="L46" s="8"/>
      <c r="M46" s="8"/>
      <c r="N46" s="37"/>
      <c r="O46" s="37"/>
      <c r="P46" s="8"/>
      <c r="Q46" s="8">
        <f t="shared" si="2"/>
        <v>487805000</v>
      </c>
      <c r="R46" s="8">
        <f t="shared" si="3"/>
        <v>487805000</v>
      </c>
      <c r="S46" s="6"/>
      <c r="T46" s="6"/>
      <c r="U46" s="6"/>
      <c r="V46" s="6"/>
      <c r="W46" s="8"/>
    </row>
    <row r="47" spans="1:23" ht="28.5" customHeight="1" x14ac:dyDescent="0.5">
      <c r="A47" s="6">
        <v>44</v>
      </c>
      <c r="B47" s="35" t="s">
        <v>43</v>
      </c>
      <c r="C47" s="32" t="s">
        <v>57</v>
      </c>
      <c r="D47" s="44" t="s">
        <v>114</v>
      </c>
      <c r="E47" s="45"/>
      <c r="F47" s="6">
        <v>250</v>
      </c>
      <c r="G47" s="8"/>
      <c r="H47" s="8">
        <v>9000000</v>
      </c>
      <c r="I47" s="8">
        <v>36800000</v>
      </c>
      <c r="J47" s="8">
        <v>10000000</v>
      </c>
      <c r="K47" s="8">
        <v>37167200</v>
      </c>
      <c r="L47" s="8">
        <v>10000000</v>
      </c>
      <c r="M47" s="8"/>
      <c r="N47" s="37">
        <v>140000000</v>
      </c>
      <c r="O47" s="37">
        <v>60000000</v>
      </c>
      <c r="P47" s="8">
        <v>70000000</v>
      </c>
      <c r="Q47" s="8">
        <f t="shared" si="2"/>
        <v>121951250</v>
      </c>
      <c r="R47" s="8">
        <f t="shared" si="3"/>
        <v>51951250</v>
      </c>
      <c r="S47" s="6"/>
      <c r="T47" s="6"/>
      <c r="U47" s="6"/>
      <c r="V47" s="6"/>
      <c r="W47" s="8"/>
    </row>
    <row r="48" spans="1:23" ht="15" customHeight="1" x14ac:dyDescent="0.5">
      <c r="A48" s="6">
        <v>45</v>
      </c>
      <c r="B48" s="35" t="s">
        <v>43</v>
      </c>
      <c r="C48" s="32" t="s">
        <v>56</v>
      </c>
      <c r="D48" s="6"/>
      <c r="E48" s="6"/>
      <c r="F48" s="6">
        <v>250</v>
      </c>
      <c r="G48" s="8"/>
      <c r="H48" s="8">
        <v>10000000</v>
      </c>
      <c r="I48" s="8">
        <v>14000000</v>
      </c>
      <c r="J48" s="8">
        <v>10000000</v>
      </c>
      <c r="K48" s="8">
        <v>15000000</v>
      </c>
      <c r="L48" s="8">
        <v>15000000</v>
      </c>
      <c r="M48" s="8"/>
      <c r="N48" s="37">
        <v>90000000</v>
      </c>
      <c r="O48" s="37"/>
      <c r="P48" s="8"/>
      <c r="Q48" s="8">
        <f t="shared" si="2"/>
        <v>121951250</v>
      </c>
      <c r="R48" s="8">
        <f t="shared" si="3"/>
        <v>121951250</v>
      </c>
      <c r="S48" s="2"/>
      <c r="T48" s="2"/>
      <c r="U48" s="2"/>
      <c r="V48" s="2"/>
      <c r="W48" s="13"/>
    </row>
    <row r="49" spans="1:23" ht="15" customHeight="1" x14ac:dyDescent="0.5">
      <c r="A49" s="6">
        <v>46</v>
      </c>
      <c r="B49" s="35" t="s">
        <v>43</v>
      </c>
      <c r="C49" s="32" t="s">
        <v>19</v>
      </c>
      <c r="D49" s="6"/>
      <c r="E49" s="6"/>
      <c r="F49" s="6">
        <v>1000</v>
      </c>
      <c r="G49" s="8"/>
      <c r="H49" s="8"/>
      <c r="I49" s="8"/>
      <c r="J49" s="8"/>
      <c r="K49" s="8"/>
      <c r="L49" s="8"/>
      <c r="M49" s="8"/>
      <c r="N49" s="37"/>
      <c r="O49" s="37"/>
      <c r="P49" s="8"/>
      <c r="Q49" s="8">
        <f t="shared" si="2"/>
        <v>487805000</v>
      </c>
      <c r="R49" s="8">
        <f t="shared" si="3"/>
        <v>487805000</v>
      </c>
      <c r="S49" s="6"/>
      <c r="T49" s="6"/>
      <c r="U49" s="6"/>
      <c r="V49" s="6"/>
      <c r="W49" s="8"/>
    </row>
    <row r="50" spans="1:23" ht="15" customHeight="1" x14ac:dyDescent="0.5">
      <c r="A50" s="6">
        <v>47</v>
      </c>
      <c r="B50" s="35" t="s">
        <v>21</v>
      </c>
      <c r="C50" s="32" t="s">
        <v>20</v>
      </c>
      <c r="D50" s="6"/>
      <c r="E50" s="6"/>
      <c r="F50" s="6">
        <v>250</v>
      </c>
      <c r="G50" s="8"/>
      <c r="H50" s="8">
        <v>10000000</v>
      </c>
      <c r="I50" s="8">
        <v>15000000</v>
      </c>
      <c r="J50" s="8">
        <v>7800000</v>
      </c>
      <c r="K50" s="8">
        <v>29000000</v>
      </c>
      <c r="L50" s="8">
        <v>70000000</v>
      </c>
      <c r="M50" s="8">
        <v>40000000</v>
      </c>
      <c r="N50" s="37">
        <v>60000000</v>
      </c>
      <c r="O50" s="37">
        <v>150000000</v>
      </c>
      <c r="P50" s="8">
        <v>30000000</v>
      </c>
      <c r="Q50" s="8">
        <f t="shared" si="2"/>
        <v>121951250</v>
      </c>
      <c r="R50" s="8">
        <f t="shared" si="3"/>
        <v>91951250</v>
      </c>
      <c r="S50" s="6"/>
      <c r="T50" s="6"/>
      <c r="U50" s="6"/>
      <c r="V50" s="6"/>
      <c r="W50" s="8"/>
    </row>
    <row r="51" spans="1:23" ht="15" customHeight="1" x14ac:dyDescent="0.5">
      <c r="A51" s="6">
        <v>48</v>
      </c>
      <c r="B51" s="35" t="s">
        <v>21</v>
      </c>
      <c r="C51" s="32" t="s">
        <v>22</v>
      </c>
      <c r="D51" s="6"/>
      <c r="E51" s="11" t="s">
        <v>110</v>
      </c>
      <c r="F51" s="6">
        <v>250</v>
      </c>
      <c r="G51" s="8"/>
      <c r="H51" s="8"/>
      <c r="I51" s="8"/>
      <c r="J51" s="8"/>
      <c r="K51" s="8"/>
      <c r="L51" s="8"/>
      <c r="M51" s="8"/>
      <c r="N51" s="37"/>
      <c r="O51" s="37"/>
      <c r="P51" s="8"/>
      <c r="Q51" s="8">
        <f t="shared" si="2"/>
        <v>121951250</v>
      </c>
      <c r="R51" s="8">
        <f t="shared" si="3"/>
        <v>121951250</v>
      </c>
      <c r="S51" s="6"/>
      <c r="T51" s="6"/>
      <c r="U51" s="6"/>
      <c r="V51" s="6"/>
      <c r="W51" s="8"/>
    </row>
    <row r="52" spans="1:23" ht="15" customHeight="1" x14ac:dyDescent="0.5">
      <c r="A52" s="6">
        <v>49</v>
      </c>
      <c r="B52" s="35" t="s">
        <v>24</v>
      </c>
      <c r="C52" s="32" t="s">
        <v>26</v>
      </c>
      <c r="D52" s="6"/>
      <c r="E52" s="6"/>
      <c r="F52" s="6">
        <v>250</v>
      </c>
      <c r="G52" s="8"/>
      <c r="H52" s="8">
        <v>20000000</v>
      </c>
      <c r="I52" s="8"/>
      <c r="J52" s="8">
        <v>20000000</v>
      </c>
      <c r="K52" s="8">
        <v>20000000</v>
      </c>
      <c r="L52" s="8">
        <v>40000000</v>
      </c>
      <c r="M52" s="8"/>
      <c r="N52" s="37"/>
      <c r="O52" s="37"/>
      <c r="P52" s="8"/>
      <c r="Q52" s="8">
        <f t="shared" si="2"/>
        <v>121951250</v>
      </c>
      <c r="R52" s="8">
        <f t="shared" si="3"/>
        <v>121951250</v>
      </c>
      <c r="S52" s="6"/>
      <c r="T52" s="6"/>
      <c r="U52" s="6"/>
      <c r="V52" s="6"/>
      <c r="W52" s="8"/>
    </row>
    <row r="53" spans="1:23" ht="15" customHeight="1" x14ac:dyDescent="0.5">
      <c r="A53" s="6">
        <v>50</v>
      </c>
      <c r="B53" s="35" t="s">
        <v>24</v>
      </c>
      <c r="C53" s="32" t="s">
        <v>27</v>
      </c>
      <c r="D53" s="14" t="s">
        <v>112</v>
      </c>
      <c r="E53" s="6"/>
      <c r="F53" s="6">
        <v>250</v>
      </c>
      <c r="G53" s="8"/>
      <c r="H53" s="8">
        <v>20000000</v>
      </c>
      <c r="I53" s="8">
        <v>20000000</v>
      </c>
      <c r="J53" s="8">
        <v>20000000</v>
      </c>
      <c r="K53" s="8">
        <v>25000000</v>
      </c>
      <c r="L53" s="8">
        <v>30000000</v>
      </c>
      <c r="M53" s="8"/>
      <c r="N53" s="37"/>
      <c r="O53" s="37"/>
      <c r="P53" s="8"/>
      <c r="Q53" s="8">
        <f t="shared" si="2"/>
        <v>121951250</v>
      </c>
      <c r="R53" s="8">
        <f t="shared" si="3"/>
        <v>121951250</v>
      </c>
      <c r="S53" s="6"/>
      <c r="T53" s="6"/>
      <c r="U53" s="6"/>
      <c r="V53" s="6"/>
      <c r="W53" s="8"/>
    </row>
    <row r="54" spans="1:23" ht="15" customHeight="1" x14ac:dyDescent="0.5">
      <c r="A54" s="15" t="s">
        <v>47</v>
      </c>
      <c r="B54" s="35"/>
      <c r="C54" s="32"/>
      <c r="D54" s="6"/>
      <c r="E54" s="6"/>
      <c r="F54" s="6">
        <f t="shared" ref="F54:O54" si="4">SUM(F4:F53)</f>
        <v>20500</v>
      </c>
      <c r="G54" s="8">
        <f t="shared" si="4"/>
        <v>64366500</v>
      </c>
      <c r="H54" s="8">
        <f t="shared" si="4"/>
        <v>278255175</v>
      </c>
      <c r="I54" s="8">
        <f t="shared" si="4"/>
        <v>314104000</v>
      </c>
      <c r="J54" s="8">
        <f t="shared" si="4"/>
        <v>303400000</v>
      </c>
      <c r="K54" s="8">
        <f t="shared" si="4"/>
        <v>414934404</v>
      </c>
      <c r="L54" s="8">
        <f t="shared" si="4"/>
        <v>433800000</v>
      </c>
      <c r="M54" s="8">
        <f t="shared" si="4"/>
        <v>92000000</v>
      </c>
      <c r="N54" s="37">
        <f t="shared" si="4"/>
        <v>785000000</v>
      </c>
      <c r="O54" s="37">
        <f t="shared" si="4"/>
        <v>810000000</v>
      </c>
      <c r="P54" s="16">
        <f>SUM(P4:P53)</f>
        <v>560000000</v>
      </c>
      <c r="Q54" s="8">
        <f t="shared" si="2"/>
        <v>10000002500</v>
      </c>
      <c r="R54" s="8">
        <f t="shared" si="3"/>
        <v>9440002500</v>
      </c>
      <c r="S54" s="6"/>
      <c r="T54" s="6"/>
      <c r="U54" s="6"/>
      <c r="V54" s="6"/>
      <c r="W54" s="8"/>
    </row>
    <row r="55" spans="1:23" ht="20.25" customHeight="1" x14ac:dyDescent="0.5">
      <c r="A55" s="60" t="s">
        <v>62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ht="15" customHeight="1" x14ac:dyDescent="0.5">
      <c r="A56" s="2">
        <v>1</v>
      </c>
      <c r="B56" s="35" t="s">
        <v>49</v>
      </c>
      <c r="C56" s="33" t="s">
        <v>93</v>
      </c>
      <c r="D56" s="14" t="s">
        <v>112</v>
      </c>
      <c r="E56" s="2"/>
      <c r="F56" s="2"/>
      <c r="G56" s="13">
        <v>30000000</v>
      </c>
      <c r="H56" s="13"/>
      <c r="I56" s="13">
        <v>25000000</v>
      </c>
      <c r="J56" s="13"/>
      <c r="K56" s="13"/>
      <c r="L56" s="13"/>
      <c r="M56" s="13"/>
      <c r="N56" s="13">
        <v>324000000</v>
      </c>
      <c r="O56" s="13">
        <v>335000000</v>
      </c>
      <c r="P56" s="13">
        <v>1100000000</v>
      </c>
      <c r="Q56" s="13"/>
      <c r="R56" s="13"/>
      <c r="S56" s="41" t="s">
        <v>104</v>
      </c>
      <c r="T56" s="42"/>
      <c r="U56" s="2" t="s">
        <v>92</v>
      </c>
      <c r="V56" s="2"/>
      <c r="W56" s="17">
        <v>1100000000</v>
      </c>
    </row>
    <row r="57" spans="1:23" ht="15" customHeight="1" x14ac:dyDescent="0.5">
      <c r="A57" s="2">
        <v>2</v>
      </c>
      <c r="B57" s="35" t="s">
        <v>24</v>
      </c>
      <c r="C57" s="33" t="s">
        <v>83</v>
      </c>
      <c r="D57" s="2"/>
      <c r="E57" s="2"/>
      <c r="F57" s="2"/>
      <c r="G57" s="13"/>
      <c r="H57" s="13"/>
      <c r="I57" s="13">
        <v>20000000</v>
      </c>
      <c r="J57" s="13"/>
      <c r="K57" s="13"/>
      <c r="L57" s="13"/>
      <c r="M57" s="13"/>
      <c r="N57" s="13"/>
      <c r="O57" s="13"/>
      <c r="P57" s="13"/>
      <c r="Q57" s="13"/>
      <c r="R57" s="13"/>
      <c r="S57" s="41"/>
      <c r="T57" s="42"/>
      <c r="U57" s="2"/>
      <c r="V57" s="2"/>
      <c r="W57" s="13"/>
    </row>
    <row r="58" spans="1:23" ht="15" customHeight="1" x14ac:dyDescent="0.5">
      <c r="A58" s="2">
        <v>3</v>
      </c>
      <c r="B58" s="35" t="s">
        <v>24</v>
      </c>
      <c r="C58" s="33" t="s">
        <v>84</v>
      </c>
      <c r="D58" s="2"/>
      <c r="E58" s="2"/>
      <c r="F58" s="2"/>
      <c r="G58" s="13"/>
      <c r="H58" s="13"/>
      <c r="I58" s="13">
        <v>15000000</v>
      </c>
      <c r="J58" s="13"/>
      <c r="K58" s="13"/>
      <c r="L58" s="13"/>
      <c r="M58" s="13"/>
      <c r="N58" s="13"/>
      <c r="O58" s="13"/>
      <c r="P58" s="13"/>
      <c r="Q58" s="13"/>
      <c r="R58" s="13"/>
      <c r="S58" s="41"/>
      <c r="T58" s="42"/>
      <c r="U58" s="2"/>
      <c r="V58" s="2"/>
      <c r="W58" s="13"/>
    </row>
    <row r="59" spans="1:23" ht="15" customHeight="1" x14ac:dyDescent="0.5">
      <c r="A59" s="2">
        <v>4</v>
      </c>
      <c r="B59" s="35" t="s">
        <v>7</v>
      </c>
      <c r="C59" s="33" t="s">
        <v>50</v>
      </c>
      <c r="D59" s="2"/>
      <c r="E59" s="2"/>
      <c r="F59" s="2">
        <v>1000</v>
      </c>
      <c r="G59" s="13"/>
      <c r="H59" s="13"/>
      <c r="I59" s="13"/>
      <c r="J59" s="13"/>
      <c r="K59" s="13"/>
      <c r="L59" s="13"/>
      <c r="M59" s="13"/>
      <c r="N59" s="13"/>
      <c r="O59" s="13">
        <v>50000000</v>
      </c>
      <c r="P59" s="13">
        <v>50000000</v>
      </c>
      <c r="Q59" s="13"/>
      <c r="R59" s="13"/>
      <c r="S59" s="41"/>
      <c r="T59" s="42"/>
      <c r="U59" s="2"/>
      <c r="V59" s="2"/>
      <c r="W59" s="13"/>
    </row>
    <row r="60" spans="1:23" ht="15" customHeight="1" x14ac:dyDescent="0.5">
      <c r="A60" s="2">
        <v>5</v>
      </c>
      <c r="B60" s="35" t="s">
        <v>43</v>
      </c>
      <c r="C60" s="34" t="s">
        <v>58</v>
      </c>
      <c r="D60" s="2"/>
      <c r="E60" s="2"/>
      <c r="F60" s="2">
        <v>1000</v>
      </c>
      <c r="G60" s="13"/>
      <c r="H60" s="13">
        <v>8000000</v>
      </c>
      <c r="I60" s="13"/>
      <c r="J60" s="13">
        <v>25000000</v>
      </c>
      <c r="K60" s="13"/>
      <c r="L60" s="13">
        <v>100000000</v>
      </c>
      <c r="M60" s="13"/>
      <c r="N60" s="1">
        <v>350000000</v>
      </c>
      <c r="O60" s="1">
        <v>210000000</v>
      </c>
      <c r="P60" s="13">
        <v>100000000</v>
      </c>
      <c r="Q60" s="13"/>
      <c r="R60" s="13"/>
      <c r="S60" s="41"/>
      <c r="T60" s="42"/>
      <c r="U60" s="2"/>
      <c r="V60" s="2"/>
      <c r="W60" s="13"/>
    </row>
    <row r="61" spans="1:23" ht="15" customHeight="1" x14ac:dyDescent="0.5">
      <c r="A61" s="2">
        <v>6</v>
      </c>
      <c r="B61" s="35" t="s">
        <v>21</v>
      </c>
      <c r="C61" s="33" t="s">
        <v>79</v>
      </c>
      <c r="D61" s="2"/>
      <c r="E61" s="2"/>
      <c r="F61" s="2"/>
      <c r="G61" s="13"/>
      <c r="H61" s="13">
        <v>20000000</v>
      </c>
      <c r="I61" s="13"/>
      <c r="J61" s="13">
        <v>4000000</v>
      </c>
      <c r="K61" s="13">
        <v>12000000</v>
      </c>
      <c r="L61" s="13"/>
      <c r="M61" s="13"/>
      <c r="N61" s="13"/>
      <c r="O61" s="13"/>
      <c r="P61" s="13"/>
      <c r="Q61" s="13"/>
      <c r="R61" s="13"/>
      <c r="S61" s="18"/>
      <c r="T61" s="19"/>
      <c r="U61" s="19"/>
      <c r="V61" s="2"/>
      <c r="W61" s="13"/>
    </row>
    <row r="62" spans="1:23" ht="15" customHeight="1" x14ac:dyDescent="0.5">
      <c r="A62" s="2">
        <v>7</v>
      </c>
      <c r="B62" s="35" t="s">
        <v>4</v>
      </c>
      <c r="C62" s="33" t="s">
        <v>60</v>
      </c>
      <c r="D62" s="2"/>
      <c r="E62" s="2"/>
      <c r="F62" s="2">
        <v>250</v>
      </c>
      <c r="G62" s="13"/>
      <c r="H62" s="13">
        <v>3000000</v>
      </c>
      <c r="I62" s="13">
        <v>3000000</v>
      </c>
      <c r="J62" s="13">
        <v>10000000</v>
      </c>
      <c r="K62" s="13">
        <v>25000000</v>
      </c>
      <c r="L62" s="13">
        <v>10000000</v>
      </c>
      <c r="M62" s="13"/>
      <c r="N62" s="13">
        <v>40000000</v>
      </c>
      <c r="O62" s="13"/>
      <c r="P62" s="13">
        <v>50000000</v>
      </c>
      <c r="Q62" s="13"/>
      <c r="R62" s="13"/>
      <c r="S62" s="41"/>
      <c r="T62" s="42"/>
      <c r="U62" s="19"/>
      <c r="V62" s="2"/>
      <c r="W62" s="13"/>
    </row>
    <row r="63" spans="1:23" ht="15" customHeight="1" x14ac:dyDescent="0.5">
      <c r="A63" s="2">
        <v>8</v>
      </c>
      <c r="B63" s="35" t="s">
        <v>4</v>
      </c>
      <c r="C63" s="33" t="s">
        <v>61</v>
      </c>
      <c r="D63" s="2"/>
      <c r="E63" s="2"/>
      <c r="F63" s="2"/>
      <c r="G63" s="13"/>
      <c r="H63" s="13">
        <v>20000000</v>
      </c>
      <c r="I63" s="13"/>
      <c r="J63" s="13"/>
      <c r="K63" s="13"/>
      <c r="L63" s="13"/>
      <c r="M63" s="13"/>
      <c r="N63" s="13">
        <v>40000000</v>
      </c>
      <c r="O63" s="13"/>
      <c r="P63" s="13"/>
      <c r="Q63" s="13"/>
      <c r="R63" s="13"/>
      <c r="S63" s="41"/>
      <c r="T63" s="42"/>
      <c r="U63" s="19"/>
      <c r="V63" s="2"/>
      <c r="W63" s="13"/>
    </row>
    <row r="64" spans="1:23" ht="15" customHeight="1" x14ac:dyDescent="0.5">
      <c r="A64" s="2">
        <v>9</v>
      </c>
      <c r="B64" s="35" t="s">
        <v>4</v>
      </c>
      <c r="C64" s="33" t="s">
        <v>68</v>
      </c>
      <c r="D64" s="2"/>
      <c r="E64" s="2"/>
      <c r="F64" s="2"/>
      <c r="G64" s="13"/>
      <c r="H64" s="13">
        <v>200000000</v>
      </c>
      <c r="I64" s="13">
        <v>1200000000</v>
      </c>
      <c r="J64" s="13"/>
      <c r="K64" s="13"/>
      <c r="L64" s="13"/>
      <c r="M64" s="13"/>
      <c r="N64" s="13"/>
      <c r="O64" s="13"/>
      <c r="P64" s="13"/>
      <c r="Q64" s="13"/>
      <c r="R64" s="13"/>
      <c r="S64" s="18"/>
      <c r="T64" s="19"/>
      <c r="U64" s="19"/>
      <c r="V64" s="2"/>
      <c r="W64" s="13"/>
    </row>
    <row r="65" spans="1:23" ht="15" customHeight="1" x14ac:dyDescent="0.5">
      <c r="A65" s="2">
        <v>10</v>
      </c>
      <c r="B65" s="35" t="s">
        <v>4</v>
      </c>
      <c r="C65" s="33" t="s">
        <v>85</v>
      </c>
      <c r="D65" s="2"/>
      <c r="E65" s="2"/>
      <c r="F65" s="2"/>
      <c r="G65" s="13"/>
      <c r="H65" s="13"/>
      <c r="I65" s="13"/>
      <c r="J65" s="13"/>
      <c r="K65" s="13"/>
      <c r="L65" s="13">
        <v>30000000</v>
      </c>
      <c r="M65" s="13"/>
      <c r="N65" s="13"/>
      <c r="O65" s="13"/>
      <c r="P65" s="13"/>
      <c r="Q65" s="13"/>
      <c r="R65" s="13"/>
      <c r="S65" s="18"/>
      <c r="T65" s="19"/>
      <c r="U65" s="19"/>
      <c r="V65" s="2"/>
      <c r="W65" s="13"/>
    </row>
    <row r="66" spans="1:23" ht="15" customHeight="1" x14ac:dyDescent="0.5">
      <c r="A66" s="2">
        <v>11</v>
      </c>
      <c r="B66" s="35" t="s">
        <v>4</v>
      </c>
      <c r="C66" s="33" t="s">
        <v>86</v>
      </c>
      <c r="D66" s="2"/>
      <c r="E66" s="2"/>
      <c r="F66" s="2"/>
      <c r="G66" s="13"/>
      <c r="H66" s="13"/>
      <c r="I66" s="13"/>
      <c r="J66" s="13"/>
      <c r="K66" s="13"/>
      <c r="L66" s="13">
        <v>30000000</v>
      </c>
      <c r="M66" s="13"/>
      <c r="N66" s="13"/>
      <c r="O66" s="13"/>
      <c r="P66" s="13"/>
      <c r="Q66" s="13"/>
      <c r="R66" s="13"/>
      <c r="S66" s="18"/>
      <c r="T66" s="19"/>
      <c r="U66" s="19"/>
      <c r="V66" s="2"/>
      <c r="W66" s="13"/>
    </row>
    <row r="67" spans="1:23" ht="15" customHeight="1" x14ac:dyDescent="0.5">
      <c r="A67" s="2">
        <v>12</v>
      </c>
      <c r="B67" s="35" t="s">
        <v>4</v>
      </c>
      <c r="C67" s="33" t="s">
        <v>94</v>
      </c>
      <c r="D67" s="2"/>
      <c r="E67" s="2"/>
      <c r="F67" s="2"/>
      <c r="G67" s="13"/>
      <c r="H67" s="13"/>
      <c r="I67" s="13"/>
      <c r="J67" s="13"/>
      <c r="K67" s="13"/>
      <c r="L67" s="13">
        <v>200000000</v>
      </c>
      <c r="M67" s="13">
        <v>400000000</v>
      </c>
      <c r="N67" s="13"/>
      <c r="O67" s="13">
        <v>2000000000</v>
      </c>
      <c r="P67" s="13">
        <v>5000000000</v>
      </c>
      <c r="Q67" s="13"/>
      <c r="R67" s="13"/>
      <c r="S67" s="20" t="s">
        <v>89</v>
      </c>
      <c r="T67" s="20" t="s">
        <v>90</v>
      </c>
      <c r="U67" s="19" t="s">
        <v>92</v>
      </c>
      <c r="V67" s="2" t="s">
        <v>91</v>
      </c>
      <c r="W67" s="17">
        <v>7272000000</v>
      </c>
    </row>
    <row r="68" spans="1:23" ht="15" customHeight="1" x14ac:dyDescent="0.5">
      <c r="A68" s="2">
        <v>13</v>
      </c>
      <c r="B68" s="35" t="s">
        <v>4</v>
      </c>
      <c r="C68" s="33" t="s">
        <v>96</v>
      </c>
      <c r="D68" s="2"/>
      <c r="E68" s="2"/>
      <c r="F68" s="2"/>
      <c r="G68" s="13"/>
      <c r="H68" s="13"/>
      <c r="I68" s="13"/>
      <c r="J68" s="13"/>
      <c r="K68" s="13"/>
      <c r="L68" s="13"/>
      <c r="M68" s="13"/>
      <c r="N68" s="13"/>
      <c r="O68" s="13"/>
      <c r="P68" s="13">
        <v>1910000000</v>
      </c>
      <c r="Q68" s="13"/>
      <c r="R68" s="13"/>
      <c r="S68" s="20" t="s">
        <v>101</v>
      </c>
      <c r="T68" s="20" t="s">
        <v>102</v>
      </c>
      <c r="U68" s="19" t="s">
        <v>92</v>
      </c>
      <c r="V68" s="2" t="s">
        <v>103</v>
      </c>
      <c r="W68" s="17">
        <v>2520000000</v>
      </c>
    </row>
    <row r="69" spans="1:23" ht="15" customHeight="1" x14ac:dyDescent="0.5">
      <c r="A69" s="2">
        <v>14</v>
      </c>
      <c r="B69" s="35" t="s">
        <v>6</v>
      </c>
      <c r="C69" s="33" t="s">
        <v>69</v>
      </c>
      <c r="D69" s="2"/>
      <c r="E69" s="2"/>
      <c r="F69" s="2"/>
      <c r="G69" s="13"/>
      <c r="H69" s="13">
        <v>3000000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8"/>
      <c r="T69" s="19"/>
      <c r="U69" s="19"/>
      <c r="V69" s="2"/>
      <c r="W69" s="13"/>
    </row>
    <row r="70" spans="1:23" ht="15" customHeight="1" x14ac:dyDescent="0.5">
      <c r="A70" s="2">
        <v>15</v>
      </c>
      <c r="B70" s="35" t="s">
        <v>23</v>
      </c>
      <c r="C70" s="33" t="s">
        <v>80</v>
      </c>
      <c r="D70" s="2"/>
      <c r="E70" s="2"/>
      <c r="F70" s="2">
        <v>250</v>
      </c>
      <c r="G70" s="13"/>
      <c r="H70" s="13">
        <v>42000000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8"/>
      <c r="T70" s="19"/>
      <c r="U70" s="19"/>
      <c r="V70" s="2"/>
      <c r="W70" s="13"/>
    </row>
    <row r="71" spans="1:23" ht="15" customHeight="1" x14ac:dyDescent="0.5">
      <c r="A71" s="2"/>
      <c r="B71" s="35"/>
      <c r="C71" s="33"/>
      <c r="D71" s="2"/>
      <c r="E71" s="2"/>
      <c r="F71" s="2"/>
      <c r="G71" s="13"/>
      <c r="H71" s="13">
        <f>SUM(H56:H70)</f>
        <v>296000000</v>
      </c>
      <c r="I71" s="13">
        <f>SUM(I56:I70)</f>
        <v>1263000000</v>
      </c>
      <c r="J71" s="13">
        <f>SUM(J56:J70)</f>
        <v>39000000</v>
      </c>
      <c r="K71" s="13">
        <f>SUM(K57:K70)</f>
        <v>37000000</v>
      </c>
      <c r="L71" s="13">
        <f>SUM(L56:L70)</f>
        <v>370000000</v>
      </c>
      <c r="M71" s="13">
        <f>SUM(M56:M70)</f>
        <v>400000000</v>
      </c>
      <c r="N71" s="13">
        <f>SUM(N56:N70)</f>
        <v>754000000</v>
      </c>
      <c r="O71" s="13">
        <f>SUM(O56:O70)</f>
        <v>2595000000</v>
      </c>
      <c r="P71" s="17">
        <f>SUM(P56:P70)</f>
        <v>8210000000</v>
      </c>
      <c r="Q71" s="13"/>
      <c r="R71" s="13"/>
      <c r="S71" s="6"/>
      <c r="T71" s="6"/>
      <c r="U71" s="6"/>
      <c r="V71" s="6"/>
      <c r="W71" s="8">
        <f>SUM(W56:W70)</f>
        <v>10892000000</v>
      </c>
    </row>
    <row r="72" spans="1:23" x14ac:dyDescent="0.5">
      <c r="A72" s="57" t="s">
        <v>87</v>
      </c>
      <c r="B72" s="58"/>
      <c r="C72" s="59"/>
      <c r="D72" s="21"/>
      <c r="E72" s="21"/>
      <c r="F72" s="22"/>
      <c r="G72" s="23">
        <f t="shared" ref="G72:M72" si="5">G71+G54</f>
        <v>64366500</v>
      </c>
      <c r="H72" s="23">
        <f t="shared" si="5"/>
        <v>574255175</v>
      </c>
      <c r="I72" s="23">
        <f t="shared" si="5"/>
        <v>1577104000</v>
      </c>
      <c r="J72" s="23">
        <f t="shared" si="5"/>
        <v>342400000</v>
      </c>
      <c r="K72" s="23">
        <f t="shared" si="5"/>
        <v>451934404</v>
      </c>
      <c r="L72" s="23">
        <f t="shared" si="5"/>
        <v>803800000</v>
      </c>
      <c r="M72" s="23">
        <f t="shared" si="5"/>
        <v>492000000</v>
      </c>
      <c r="N72" s="24">
        <f>N54+N71</f>
        <v>1539000000</v>
      </c>
      <c r="O72" s="24">
        <f>O54+O71</f>
        <v>3405000000</v>
      </c>
      <c r="P72" s="24">
        <f>P54+P71</f>
        <v>8770000000</v>
      </c>
      <c r="Q72" s="23">
        <f>Q54</f>
        <v>10000002500</v>
      </c>
      <c r="R72" s="25">
        <f>R54</f>
        <v>9440002500</v>
      </c>
      <c r="S72" s="26"/>
      <c r="T72" s="26"/>
      <c r="U72" s="26"/>
      <c r="V72" s="26"/>
      <c r="W72" s="27">
        <f>W71+W54</f>
        <v>10892000000</v>
      </c>
    </row>
  </sheetData>
  <mergeCells count="35">
    <mergeCell ref="S63:T63"/>
    <mergeCell ref="A72:C72"/>
    <mergeCell ref="P2:P3"/>
    <mergeCell ref="S15:T15"/>
    <mergeCell ref="S34:T34"/>
    <mergeCell ref="A55:W55"/>
    <mergeCell ref="S56:T56"/>
    <mergeCell ref="R2:R3"/>
    <mergeCell ref="Q2:Q3"/>
    <mergeCell ref="N2:N3"/>
    <mergeCell ref="O2:O3"/>
    <mergeCell ref="D2:E2"/>
    <mergeCell ref="S62:T62"/>
    <mergeCell ref="A1:W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S2:T2"/>
    <mergeCell ref="U2:U3"/>
    <mergeCell ref="V2:V3"/>
    <mergeCell ref="W2:W3"/>
    <mergeCell ref="L2:L3"/>
    <mergeCell ref="M2:M3"/>
    <mergeCell ref="S57:T57"/>
    <mergeCell ref="S58:T58"/>
    <mergeCell ref="S59:T59"/>
    <mergeCell ref="S60:T60"/>
    <mergeCell ref="E5:E6"/>
    <mergeCell ref="D47:E47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</vt:lpstr>
    </vt:vector>
  </TitlesOfParts>
  <Company>Andishe Negar Shomal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atashserv</dc:creator>
  <cp:lastModifiedBy>hossein bagheri</cp:lastModifiedBy>
  <cp:lastPrinted>2024-04-14T04:38:05Z</cp:lastPrinted>
  <dcterms:created xsi:type="dcterms:W3CDTF">2017-09-25T07:21:32Z</dcterms:created>
  <dcterms:modified xsi:type="dcterms:W3CDTF">2024-05-18T06:44:32Z</dcterms:modified>
</cp:coreProperties>
</file>